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 AUWALU CURRENCY\"/>
    </mc:Choice>
  </mc:AlternateContent>
  <bookViews>
    <workbookView xWindow="-108" yWindow="-108" windowWidth="23256" windowHeight="12456"/>
  </bookViews>
  <sheets>
    <sheet name="Summary" sheetId="1" r:id="rId1"/>
    <sheet name="Revenue" sheetId="2" r:id="rId2"/>
    <sheet name="Recurrent" sheetId="3" r:id="rId3"/>
    <sheet name="CAPITAL" sheetId="4" r:id="rId4"/>
  </sheets>
  <definedNames>
    <definedName name="_xlnm.Print_Area" localSheetId="3">CAPITAL!$A$1:$I$161</definedName>
    <definedName name="_xlnm.Print_Area" localSheetId="0">Summary!$A$1:$I$53</definedName>
    <definedName name="_xlnm.Print_Titles" localSheetId="3">CAPITAL!$18:$18</definedName>
    <definedName name="_xlnm.Print_Titles" localSheetId="1">Revenue!$5:$5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317" i="2"/>
  <c r="I119" i="4"/>
  <c r="I9" i="4" s="1"/>
  <c r="I10" i="4"/>
  <c r="I15" i="1"/>
  <c r="I10" i="1"/>
  <c r="I50" i="1" l="1"/>
  <c r="G219" i="2"/>
  <c r="H219" i="2"/>
  <c r="G186" i="2"/>
  <c r="H186" i="2"/>
  <c r="G118" i="2"/>
  <c r="H118" i="2"/>
  <c r="F13" i="1"/>
  <c r="H18" i="2" l="1"/>
  <c r="J1166" i="3"/>
  <c r="J361" i="3"/>
  <c r="G18" i="2"/>
  <c r="I18" i="1"/>
  <c r="J23" i="3"/>
  <c r="J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H19" i="3" s="1"/>
  <c r="G7" i="3"/>
  <c r="G19" i="3" s="1"/>
  <c r="J2007" i="3"/>
  <c r="I2007" i="3"/>
  <c r="G2003" i="3"/>
  <c r="H2003" i="3"/>
  <c r="J2003" i="3"/>
  <c r="I2003" i="3"/>
  <c r="J1992" i="3"/>
  <c r="I1825" i="3"/>
  <c r="I1754" i="3"/>
  <c r="J634" i="3"/>
  <c r="I634" i="3"/>
  <c r="J630" i="3"/>
  <c r="I630" i="3"/>
  <c r="I289" i="3"/>
  <c r="I293" i="3" s="1"/>
  <c r="I40" i="3"/>
  <c r="E18" i="2"/>
  <c r="H286" i="2"/>
  <c r="F118" i="2"/>
  <c r="H24" i="2" l="1"/>
  <c r="G24" i="2"/>
  <c r="I38" i="1"/>
  <c r="C25" i="1"/>
  <c r="I12" i="4"/>
  <c r="I8" i="4"/>
  <c r="H160" i="4"/>
  <c r="H12" i="4" s="1"/>
  <c r="I130" i="4"/>
  <c r="H130" i="4"/>
  <c r="H10" i="4" s="1"/>
  <c r="H119" i="4"/>
  <c r="H9" i="4" s="1"/>
  <c r="H95" i="4"/>
  <c r="H8" i="4" s="1"/>
  <c r="H55" i="4"/>
  <c r="H7" i="4" s="1"/>
  <c r="I55" i="4"/>
  <c r="I7" i="4" s="1"/>
  <c r="H13" i="4" l="1"/>
  <c r="J1382" i="3"/>
  <c r="J1335" i="3"/>
  <c r="J451" i="3" l="1"/>
  <c r="I451" i="3"/>
  <c r="G286" i="2"/>
  <c r="G317" i="2" l="1"/>
  <c r="I36" i="3"/>
  <c r="F314" i="2" l="1"/>
  <c r="E314" i="2"/>
  <c r="F309" i="2"/>
  <c r="E309" i="2"/>
  <c r="F304" i="2"/>
  <c r="E304" i="2"/>
  <c r="F300" i="2"/>
  <c r="E300" i="2"/>
  <c r="F294" i="2"/>
  <c r="E294" i="2"/>
  <c r="F286" i="2"/>
  <c r="E286" i="2"/>
  <c r="F276" i="2"/>
  <c r="E276" i="2"/>
  <c r="F268" i="2"/>
  <c r="F262" i="2"/>
  <c r="E262" i="2"/>
  <c r="F219" i="2"/>
  <c r="E219" i="2"/>
  <c r="F195" i="2"/>
  <c r="E195" i="2"/>
  <c r="F186" i="2"/>
  <c r="E186" i="2"/>
  <c r="E118" i="2"/>
  <c r="F30" i="2"/>
  <c r="E30" i="2"/>
  <c r="F24" i="2"/>
  <c r="E24" i="2"/>
  <c r="F18" i="2"/>
  <c r="G160" i="4"/>
  <c r="F160" i="4"/>
  <c r="G138" i="4"/>
  <c r="F138" i="4"/>
  <c r="G130" i="4"/>
  <c r="F130" i="4"/>
  <c r="G119" i="4"/>
  <c r="F119" i="4"/>
  <c r="G95" i="4"/>
  <c r="F95" i="4"/>
  <c r="G55" i="4"/>
  <c r="F55" i="4"/>
  <c r="H916" i="3"/>
  <c r="G916" i="3"/>
  <c r="H915" i="3"/>
  <c r="G915" i="3"/>
  <c r="H875" i="3"/>
  <c r="G875" i="3"/>
  <c r="H874" i="3"/>
  <c r="G874" i="3"/>
  <c r="H814" i="3"/>
  <c r="G814" i="3"/>
  <c r="H813" i="3"/>
  <c r="G813" i="3"/>
  <c r="H750" i="3"/>
  <c r="G750" i="3"/>
  <c r="H749" i="3"/>
  <c r="G749" i="3"/>
  <c r="H614" i="3"/>
  <c r="G614" i="3"/>
  <c r="H613" i="3"/>
  <c r="G613" i="3"/>
  <c r="G563" i="3"/>
  <c r="G562" i="3"/>
  <c r="H563" i="3"/>
  <c r="H562" i="3"/>
  <c r="H564" i="3" s="1"/>
  <c r="G505" i="3"/>
  <c r="G504" i="3"/>
  <c r="H505" i="3"/>
  <c r="H504" i="3"/>
  <c r="G430" i="3"/>
  <c r="G429" i="3"/>
  <c r="H430" i="3"/>
  <c r="H429" i="3"/>
  <c r="G361" i="3"/>
  <c r="G122" i="3"/>
  <c r="G121" i="3"/>
  <c r="H122" i="3"/>
  <c r="H121" i="3"/>
  <c r="G87" i="3"/>
  <c r="G86" i="3"/>
  <c r="H87" i="3"/>
  <c r="H86" i="3"/>
  <c r="G40" i="3"/>
  <c r="H40" i="3"/>
  <c r="G1029" i="3"/>
  <c r="G1028" i="3"/>
  <c r="G1087" i="3"/>
  <c r="G1086" i="3"/>
  <c r="H1087" i="3"/>
  <c r="H1088" i="3" s="1"/>
  <c r="H1165" i="3"/>
  <c r="H1164" i="3"/>
  <c r="G1294" i="3"/>
  <c r="G1293" i="3"/>
  <c r="H1294" i="3"/>
  <c r="H1293" i="3"/>
  <c r="G1336" i="3"/>
  <c r="G1335" i="3"/>
  <c r="H1336" i="3"/>
  <c r="H1335" i="3"/>
  <c r="G1383" i="3"/>
  <c r="G1382" i="3"/>
  <c r="H1383" i="3"/>
  <c r="H1382" i="3"/>
  <c r="G1456" i="3"/>
  <c r="G1455" i="3"/>
  <c r="H1456" i="3"/>
  <c r="H1455" i="3"/>
  <c r="G1515" i="3"/>
  <c r="G1514" i="3"/>
  <c r="H1515" i="3"/>
  <c r="H1514" i="3"/>
  <c r="G1571" i="3"/>
  <c r="G1570" i="3"/>
  <c r="H1571" i="3"/>
  <c r="H1570" i="3"/>
  <c r="G1686" i="3"/>
  <c r="G1685" i="3"/>
  <c r="H1686" i="3"/>
  <c r="H1685" i="3"/>
  <c r="G1810" i="3"/>
  <c r="H1810" i="3"/>
  <c r="G1888" i="3"/>
  <c r="G1887" i="3"/>
  <c r="H1888" i="3"/>
  <c r="H1887" i="3"/>
  <c r="G1937" i="3"/>
  <c r="G1936" i="3"/>
  <c r="H1937" i="3"/>
  <c r="H1936" i="3"/>
  <c r="G1991" i="3"/>
  <c r="G1990" i="3"/>
  <c r="H1991" i="3"/>
  <c r="H1990" i="3"/>
  <c r="G2066" i="3"/>
  <c r="G2065" i="3"/>
  <c r="H2066" i="3"/>
  <c r="H2065" i="3"/>
  <c r="H2118" i="3"/>
  <c r="H2119" i="3"/>
  <c r="J2119" i="3"/>
  <c r="G2118" i="3"/>
  <c r="G2119" i="3"/>
  <c r="I2119" i="3"/>
  <c r="G2173" i="3"/>
  <c r="G2172" i="3"/>
  <c r="H2173" i="3"/>
  <c r="H2174" i="3" s="1"/>
  <c r="G1088" i="3" l="1"/>
  <c r="G88" i="3"/>
  <c r="G123" i="3"/>
  <c r="G615" i="3"/>
  <c r="G815" i="3"/>
  <c r="G876" i="3"/>
  <c r="G917" i="3"/>
  <c r="H615" i="3"/>
  <c r="H751" i="3"/>
  <c r="H815" i="3"/>
  <c r="H876" i="3"/>
  <c r="H917" i="3"/>
  <c r="F317" i="2"/>
  <c r="G2067" i="3"/>
  <c r="G1992" i="3"/>
  <c r="G1938" i="3"/>
  <c r="G1889" i="3"/>
  <c r="H1687" i="3"/>
  <c r="H1572" i="3"/>
  <c r="H1516" i="3"/>
  <c r="H1457" i="3"/>
  <c r="H1384" i="3"/>
  <c r="H1337" i="3"/>
  <c r="H1295" i="3"/>
  <c r="H1166" i="3"/>
  <c r="G431" i="3"/>
  <c r="G506" i="3"/>
  <c r="G564" i="3"/>
  <c r="H1992" i="3"/>
  <c r="F161" i="4"/>
  <c r="G161" i="4"/>
  <c r="H431" i="3"/>
  <c r="G2174" i="3"/>
  <c r="H1938" i="3"/>
  <c r="H1889" i="3"/>
  <c r="G1687" i="3"/>
  <c r="G1572" i="3"/>
  <c r="G1516" i="3"/>
  <c r="G1457" i="3"/>
  <c r="G1384" i="3"/>
  <c r="G1337" i="3"/>
  <c r="G1295" i="3"/>
  <c r="G1030" i="3"/>
  <c r="H88" i="3"/>
  <c r="H123" i="3"/>
  <c r="H2120" i="3"/>
  <c r="H2067" i="3"/>
  <c r="H506" i="3"/>
  <c r="G2120" i="3"/>
  <c r="G174" i="3"/>
  <c r="G173" i="3"/>
  <c r="H174" i="3"/>
  <c r="H173" i="3"/>
  <c r="G175" i="3" l="1"/>
  <c r="H175" i="3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50" i="1"/>
  <c r="F51" i="1"/>
  <c r="F52" i="1"/>
  <c r="G19" i="1"/>
  <c r="G27" i="1" s="1"/>
  <c r="G14" i="1"/>
  <c r="G13" i="1"/>
  <c r="G12" i="1"/>
  <c r="G11" i="1"/>
  <c r="G10" i="1"/>
  <c r="F19" i="1"/>
  <c r="F14" i="1"/>
  <c r="F12" i="1"/>
  <c r="F11" i="1"/>
  <c r="F10" i="1"/>
  <c r="H1821" i="3"/>
  <c r="G1821" i="3"/>
  <c r="H1820" i="3"/>
  <c r="G1820" i="3"/>
  <c r="J1825" i="3"/>
  <c r="J1828" i="3"/>
  <c r="J1827" i="3"/>
  <c r="H1819" i="3"/>
  <c r="G1819" i="3"/>
  <c r="H1828" i="3"/>
  <c r="G1828" i="3"/>
  <c r="H1827" i="3"/>
  <c r="G1827" i="3"/>
  <c r="J1754" i="3"/>
  <c r="H1752" i="3"/>
  <c r="H1754" i="3" s="1"/>
  <c r="G1752" i="3"/>
  <c r="G1754" i="3" s="1"/>
  <c r="H1757" i="3"/>
  <c r="G1757" i="3"/>
  <c r="J1758" i="3"/>
  <c r="I1758" i="3"/>
  <c r="H1756" i="3"/>
  <c r="H1758" i="3" s="1"/>
  <c r="G1756" i="3"/>
  <c r="G1758" i="3" s="1"/>
  <c r="J1743" i="3"/>
  <c r="J1745" i="3" s="1"/>
  <c r="I1743" i="3"/>
  <c r="I1745" i="3" s="1"/>
  <c r="H1396" i="3"/>
  <c r="G1396" i="3"/>
  <c r="H1395" i="3"/>
  <c r="G1395" i="3"/>
  <c r="I1633" i="3"/>
  <c r="I1634" i="3" s="1"/>
  <c r="H1633" i="3"/>
  <c r="H1402" i="3" s="1"/>
  <c r="G1633" i="3"/>
  <c r="G1402" i="3" s="1"/>
  <c r="H1632" i="3"/>
  <c r="G1632" i="3"/>
  <c r="G1401" i="3" s="1"/>
  <c r="H1393" i="3"/>
  <c r="G1393" i="3"/>
  <c r="H1392" i="3"/>
  <c r="G1392" i="3"/>
  <c r="H1391" i="3"/>
  <c r="G1391" i="3"/>
  <c r="H1176" i="3"/>
  <c r="G1176" i="3"/>
  <c r="H1175" i="3"/>
  <c r="G1175" i="3"/>
  <c r="H1174" i="3"/>
  <c r="G1174" i="3"/>
  <c r="H1173" i="3"/>
  <c r="G1173" i="3"/>
  <c r="I1184" i="3"/>
  <c r="H1184" i="3"/>
  <c r="G1184" i="3"/>
  <c r="H1183" i="3"/>
  <c r="G1183" i="3"/>
  <c r="J1105" i="3"/>
  <c r="I1105" i="3"/>
  <c r="H1095" i="3"/>
  <c r="H1105" i="3" s="1"/>
  <c r="G1095" i="3"/>
  <c r="G1105" i="3" s="1"/>
  <c r="H1108" i="3"/>
  <c r="G1108" i="3"/>
  <c r="J1109" i="3"/>
  <c r="H1107" i="3"/>
  <c r="G1107" i="3"/>
  <c r="H1029" i="3"/>
  <c r="H1028" i="3"/>
  <c r="G976" i="3"/>
  <c r="G975" i="3"/>
  <c r="I357" i="3"/>
  <c r="J357" i="3"/>
  <c r="H332" i="3"/>
  <c r="H292" i="3" s="1"/>
  <c r="G332" i="3"/>
  <c r="G292" i="3" s="1"/>
  <c r="H331" i="3"/>
  <c r="G331" i="3"/>
  <c r="G291" i="3"/>
  <c r="H265" i="3"/>
  <c r="G265" i="3"/>
  <c r="H264" i="3"/>
  <c r="G264" i="3"/>
  <c r="H232" i="3"/>
  <c r="H196" i="3" s="1"/>
  <c r="G232" i="3"/>
  <c r="G196" i="3" s="1"/>
  <c r="J233" i="3"/>
  <c r="I233" i="3"/>
  <c r="H231" i="3"/>
  <c r="G231" i="3"/>
  <c r="G36" i="3"/>
  <c r="J36" i="3"/>
  <c r="I52" i="1"/>
  <c r="H52" i="1"/>
  <c r="I51" i="1"/>
  <c r="I53" i="1" s="1"/>
  <c r="H51" i="1"/>
  <c r="H50" i="1"/>
  <c r="I48" i="1"/>
  <c r="H48" i="1"/>
  <c r="I47" i="1"/>
  <c r="H47" i="1"/>
  <c r="I46" i="1"/>
  <c r="I44" i="1"/>
  <c r="H44" i="1"/>
  <c r="I42" i="1"/>
  <c r="H42" i="1"/>
  <c r="I41" i="1"/>
  <c r="H41" i="1"/>
  <c r="H38" i="1"/>
  <c r="I35" i="1"/>
  <c r="H35" i="1"/>
  <c r="H27" i="1"/>
  <c r="G977" i="3" l="1"/>
  <c r="H266" i="3"/>
  <c r="H183" i="3" s="1"/>
  <c r="G49" i="1"/>
  <c r="G53" i="1" s="1"/>
  <c r="H333" i="3"/>
  <c r="H273" i="3" s="1"/>
  <c r="H289" i="3" s="1"/>
  <c r="H1634" i="3"/>
  <c r="H1394" i="3" s="1"/>
  <c r="H1399" i="3" s="1"/>
  <c r="G1829" i="3"/>
  <c r="G1825" i="3"/>
  <c r="H291" i="3"/>
  <c r="H293" i="3" s="1"/>
  <c r="G266" i="3"/>
  <c r="G183" i="3" s="1"/>
  <c r="G293" i="3"/>
  <c r="G333" i="3"/>
  <c r="G273" i="3" s="1"/>
  <c r="G289" i="3" s="1"/>
  <c r="H1030" i="3"/>
  <c r="G233" i="3"/>
  <c r="G182" i="3" s="1"/>
  <c r="G193" i="3" s="1"/>
  <c r="G195" i="3"/>
  <c r="G197" i="3" s="1"/>
  <c r="G1109" i="3"/>
  <c r="H1401" i="3"/>
  <c r="H1403" i="3" s="1"/>
  <c r="H233" i="3"/>
  <c r="H182" i="3" s="1"/>
  <c r="H193" i="3" s="1"/>
  <c r="H195" i="3"/>
  <c r="H197" i="3" s="1"/>
  <c r="H1109" i="3"/>
  <c r="G1634" i="3"/>
  <c r="G1394" i="3" s="1"/>
  <c r="G1399" i="3" s="1"/>
  <c r="H49" i="1"/>
  <c r="H53" i="1" s="1"/>
  <c r="I49" i="1"/>
  <c r="F49" i="1"/>
  <c r="F53" i="1" s="1"/>
  <c r="G340" i="3"/>
  <c r="G357" i="3" s="1"/>
  <c r="J1185" i="3"/>
  <c r="G1185" i="3"/>
  <c r="H1185" i="3"/>
  <c r="F18" i="1"/>
  <c r="G1403" i="3"/>
  <c r="G26" i="1"/>
  <c r="H1829" i="3"/>
  <c r="I1829" i="3"/>
  <c r="H36" i="3"/>
  <c r="E26" i="1"/>
  <c r="J1829" i="3"/>
  <c r="G1181" i="3"/>
  <c r="J1181" i="3"/>
  <c r="H1825" i="3"/>
  <c r="H1181" i="3"/>
  <c r="I1181" i="3"/>
  <c r="G8" i="1" l="1"/>
  <c r="G15" i="1" s="1"/>
  <c r="I1183" i="3"/>
  <c r="I1185" i="3" s="1"/>
  <c r="F8" i="1"/>
  <c r="G25" i="1"/>
  <c r="G28" i="1" s="1"/>
  <c r="I27" i="1" s="1"/>
  <c r="G20" i="1"/>
  <c r="F17" i="1"/>
  <c r="E25" i="1"/>
  <c r="C26" i="1"/>
  <c r="E27" i="1"/>
  <c r="C27" i="1"/>
  <c r="E28" i="1" l="1"/>
  <c r="I26" i="1"/>
  <c r="I25" i="1"/>
  <c r="H28" i="1"/>
  <c r="I28" i="1" s="1"/>
  <c r="C28" i="1"/>
</calcChain>
</file>

<file path=xl/comments1.xml><?xml version="1.0" encoding="utf-8"?>
<comments xmlns="http://schemas.openxmlformats.org/spreadsheetml/2006/main">
  <authors>
    <author>User</author>
  </authors>
  <commentList>
    <comment ref="M126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<sst xmlns="http://schemas.openxmlformats.org/spreadsheetml/2006/main" count="4598" uniqueCount="994">
  <si>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</si>
  <si>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</si>
  <si>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</si>
  <si>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</si>
  <si>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</si>
  <si>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</si>
  <si>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</si>
  <si>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</si>
  <si>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</si>
  <si>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</si>
  <si>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</si>
  <si>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</si>
  <si>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</si>
  <si>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</si>
  <si>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</si>
  <si>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</si>
  <si>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</si>
  <si>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</si>
  <si>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</si>
  <si>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</si>
  <si>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</si>
  <si>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</si>
  <si>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</si>
  <si>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</si>
  <si>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</si>
  <si>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</si>
  <si>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</si>
  <si>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</si>
  <si>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</si>
  <si>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</si>
  <si>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</si>
  <si>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</si>
  <si>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</si>
  <si>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</si>
  <si>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</si>
  <si>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</si>
  <si>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</si>
  <si>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</si>
  <si>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</si>
  <si>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</si>
  <si>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</si>
  <si>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</si>
  <si>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</si>
  <si>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</si>
  <si>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</si>
  <si>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</si>
  <si>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</si>
  <si>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</si>
  <si>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</si>
  <si>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</si>
  <si>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</si>
  <si>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</si>
  <si>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</si>
  <si>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</si>
  <si>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</si>
  <si>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</si>
  <si>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</si>
  <si>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</si>
  <si>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</si>
  <si>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</si>
  <si>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</si>
  <si>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</si>
  <si>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</si>
  <si>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</si>
  <si>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</si>
  <si>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</si>
  <si>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</si>
  <si>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</si>
  <si>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</si>
  <si>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</si>
  <si>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</si>
  <si>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</si>
  <si>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</si>
  <si>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</si>
  <si>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</si>
  <si>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</si>
  <si>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</si>
  <si>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</si>
  <si>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</si>
  <si>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</si>
  <si>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</si>
  <si>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</si>
  <si>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</si>
  <si>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</si>
  <si>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</si>
  <si>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</si>
  <si>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</si>
  <si>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</si>
  <si>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</si>
  <si>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</si>
  <si>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</si>
  <si>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</si>
  <si>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</si>
  <si>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</si>
  <si>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</si>
  <si>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</si>
  <si>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</si>
  <si>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</si>
  <si>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</si>
  <si>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</si>
  <si>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</si>
  <si>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</si>
  <si>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</si>
  <si>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</si>
  <si>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</si>
  <si>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</si>
  <si>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</si>
  <si>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</si>
  <si>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</si>
  <si>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</si>
  <si>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</si>
  <si>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</si>
  <si>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</si>
  <si>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</si>
  <si>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</si>
  <si>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</si>
  <si>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</si>
  <si>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</si>
  <si>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</si>
  <si>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</si>
  <si>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</si>
  <si>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</si>
  <si>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</si>
  <si>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</si>
  <si>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</si>
  <si>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</si>
  <si>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</si>
  <si>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</si>
  <si>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</si>
  <si>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</si>
  <si>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</si>
  <si>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</si>
  <si>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</si>
  <si>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</si>
  <si>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</si>
  <si>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</si>
  <si>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</si>
  <si>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</si>
  <si>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</si>
  <si>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</si>
  <si>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</si>
  <si>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</si>
  <si>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</si>
  <si>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</si>
  <si>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</si>
  <si>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</si>
  <si>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</si>
  <si>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</si>
  <si>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</si>
  <si>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</si>
  <si>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</si>
  <si>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</si>
  <si>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</si>
  <si>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</si>
  <si>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</si>
  <si>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</si>
  <si>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</si>
  <si>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</si>
  <si>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</si>
  <si>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</si>
  <si>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</si>
  <si>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</si>
  <si>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</si>
  <si>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</si>
  <si>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</si>
  <si>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</si>
  <si>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</si>
  <si>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</si>
  <si>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</si>
  <si>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</si>
  <si>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</si>
  <si>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</si>
  <si>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</si>
  <si>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</si>
  <si>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</si>
  <si>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</si>
  <si>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</si>
  <si>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</si>
  <si>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</si>
  <si>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</si>
  <si>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</si>
  <si>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</si>
  <si>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</si>
  <si>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</si>
  <si>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</si>
  <si>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</si>
  <si>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</si>
  <si>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</si>
  <si>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</si>
  <si>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</si>
  <si>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</si>
  <si>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</si>
  <si>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</si>
  <si>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</si>
  <si>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</si>
  <si>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</si>
  <si>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</si>
  <si>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</si>
  <si>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</si>
  <si>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</si>
  <si>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</si>
  <si>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</si>
  <si>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</si>
  <si>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</si>
  <si>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</si>
  <si>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</si>
  <si>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</si>
  <si>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</si>
  <si>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</si>
  <si>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</si>
  <si>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</si>
  <si>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</si>
  <si>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</si>
  <si>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</si>
  <si>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</si>
  <si>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</si>
  <si>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</si>
  <si>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</si>
  <si>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</si>
  <si>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</si>
  <si>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</si>
  <si>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</si>
  <si>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</si>
  <si>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</si>
  <si>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</si>
  <si>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</si>
  <si>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</si>
  <si>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</si>
  <si>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</si>
  <si>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</si>
  <si>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</si>
  <si>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</si>
  <si>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</si>
  <si>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</si>
  <si>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</si>
  <si>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</si>
  <si>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Medical Consulting</t>
  </si>
  <si>
    <t>Other Professional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</si>
  <si>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</si>
  <si>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</si>
  <si>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</si>
  <si>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</si>
  <si>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</si>
  <si>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</si>
  <si>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Interest on Overdraft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</si>
  <si>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</si>
  <si>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</si>
  <si>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</si>
  <si>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</si>
  <si>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</si>
  <si>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</si>
  <si>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</si>
  <si>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</si>
  <si>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</si>
  <si>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</si>
  <si>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</si>
  <si>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</si>
  <si>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</si>
  <si>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</si>
  <si>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</si>
  <si>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</si>
  <si>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</si>
  <si>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</si>
  <si>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</si>
  <si>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REHABILITATION / REPAIRS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</si>
  <si>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</si>
  <si>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</si>
  <si>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</si>
  <si>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</si>
  <si>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</si>
  <si>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</si>
  <si>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</si>
  <si>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</si>
  <si>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</si>
  <si>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</si>
  <si>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</si>
  <si>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</si>
  <si>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</si>
  <si>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</si>
  <si>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</si>
  <si>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</si>
  <si>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</si>
  <si>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</si>
  <si>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</si>
  <si>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</si>
  <si>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</si>
  <si>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</si>
  <si>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</si>
  <si>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</si>
  <si>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</si>
  <si>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</si>
  <si>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Other Allowances(per.Asst)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</si>
  <si>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</si>
  <si>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</si>
  <si>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</si>
  <si>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</si>
  <si>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</si>
  <si>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</si>
  <si>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</si>
  <si>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</si>
  <si>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</si>
  <si>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</si>
  <si>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</si>
  <si>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</si>
  <si>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</si>
  <si>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</si>
  <si>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</si>
  <si>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</si>
  <si>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</si>
  <si>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</si>
  <si>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</si>
  <si>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</si>
  <si>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</si>
  <si>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</si>
  <si>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</si>
  <si>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</si>
  <si>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</si>
  <si>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</si>
  <si>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</si>
  <si>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</si>
  <si>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</si>
  <si>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</si>
  <si>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</si>
  <si>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</si>
  <si>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</si>
  <si>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</si>
  <si>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</si>
  <si>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>RECURRENT EXPENDITURE SUMMARY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</si>
  <si>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</si>
  <si>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</si>
  <si>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</si>
  <si>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</si>
  <si>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</si>
  <si>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</si>
  <si>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</si>
  <si>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</si>
  <si>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</si>
  <si>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</si>
  <si>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</si>
  <si>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</si>
  <si>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</si>
  <si>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</si>
  <si>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</si>
  <si>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</si>
  <si>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</si>
  <si>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</si>
  <si>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GRAND -TOTAL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</si>
  <si>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</si>
  <si>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</si>
  <si>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</si>
  <si>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</si>
  <si>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</si>
  <si>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</si>
  <si>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</si>
  <si>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</si>
  <si>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</si>
  <si>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</si>
  <si>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</si>
  <si>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</si>
  <si>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</si>
  <si>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</si>
  <si>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</si>
  <si>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</si>
  <si>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</si>
  <si>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</si>
  <si>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</si>
  <si>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</si>
  <si>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</si>
  <si>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</si>
  <si>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</si>
  <si>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</si>
  <si>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</si>
  <si>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</si>
  <si>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</si>
  <si>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</si>
  <si>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</si>
  <si>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</si>
  <si>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</si>
  <si>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</si>
  <si>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</si>
  <si>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</si>
  <si>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</si>
  <si>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</si>
  <si>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</si>
  <si>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</si>
  <si>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DEPARTMENT:- TREASURY   CODE:- 02 20 001 001 00                                 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</si>
  <si>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</si>
  <si>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</si>
  <si>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</si>
  <si>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</si>
  <si>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</si>
  <si>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</si>
  <si>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</si>
  <si>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</si>
  <si>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DEPARTMENT: COMMUNITY DEV. AND CULTURE (Cooperative Section) 05 051 003 001 06</t>
  </si>
  <si>
    <t>CURATIVE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</si>
  <si>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</si>
  <si>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</si>
  <si>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</si>
  <si>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</si>
  <si>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</si>
  <si>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</si>
  <si>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</si>
  <si>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</si>
  <si>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</si>
  <si>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</si>
  <si>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</si>
  <si>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</si>
  <si>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</si>
  <si>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>DEPARTMENT:- DISTRICT ADMIN          CODE:- 05 51 002 001 00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</si>
  <si>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</si>
  <si>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</si>
  <si>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</si>
  <si>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</si>
  <si>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</si>
  <si>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</si>
  <si>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</si>
  <si>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</si>
  <si>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</si>
  <si>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</si>
  <si>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Furniture Allowance</t>
  </si>
  <si>
    <t>Housing / Rent Allowances</t>
  </si>
  <si>
    <t>Leave Grant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</si>
  <si>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</si>
  <si>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</si>
  <si>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</si>
  <si>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</si>
  <si>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</si>
  <si>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</si>
  <si>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Ramadan Gesture</t>
  </si>
  <si>
    <t>Office stationery/ computer consumbles</t>
  </si>
  <si>
    <t>Office Stationery / Computer Consumables</t>
  </si>
  <si>
    <t xml:space="preserve">Grants to Communities/NGOs/FBOs/CBOs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</si>
  <si>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</si>
  <si>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</si>
  <si>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</si>
  <si>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</si>
  <si>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</si>
  <si>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</si>
  <si>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</si>
  <si>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</si>
  <si>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</si>
  <si>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 xml:space="preserve">Ramadan  / Sallah Gesture                                               </t>
  </si>
  <si>
    <t>Grants to Communities /NGOs/FBOs/CBOs (Hisbah &amp; Others)</t>
  </si>
  <si>
    <t>Security services (Vigilante &amp; Others)</t>
  </si>
  <si>
    <t>Others (1% Training Fund)</t>
  </si>
  <si>
    <t>OTHER RECIEPT</t>
  </si>
  <si>
    <t>Furnitures Allowances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</si>
  <si>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</si>
  <si>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</si>
  <si>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</si>
  <si>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</si>
  <si>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</si>
  <si>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</si>
  <si>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</si>
  <si>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</si>
  <si>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</si>
  <si>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</si>
  <si>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>GRAND TOTAL</t>
  </si>
  <si>
    <t>ECONOMIC
 CODE</t>
  </si>
  <si>
    <t xml:space="preserve"> DEPARTMENT; 01 12 001 001 00 COUNCIL</t>
  </si>
  <si>
    <t>FIXED ASSETS ProcurementD</t>
  </si>
  <si>
    <t>Procurement of Office Buildings</t>
  </si>
  <si>
    <t>Procurement of Residential Buildings</t>
  </si>
  <si>
    <t>Procurement of Motor Cycles</t>
  </si>
  <si>
    <t>Procurement Of Trucks</t>
  </si>
  <si>
    <t>Procurement Of Buses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</si>
  <si>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</si>
  <si>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</si>
  <si>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</si>
  <si>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</si>
  <si>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</si>
  <si>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</si>
  <si>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</si>
  <si>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</si>
  <si>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</si>
  <si>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Fire Fighting Equipment</t>
  </si>
  <si>
    <t>Procurement Of Teaching/Learning Aid Equipment</t>
  </si>
  <si>
    <t>Procurement Of Library Books &amp; Equipment</t>
  </si>
  <si>
    <t>KANO STATE GOVERNMENT</t>
  </si>
  <si>
    <t>21500100101</t>
  </si>
  <si>
    <t>DETAILS OF THE REVENUE</t>
  </si>
  <si>
    <t>Sub-Total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</si>
  <si>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</si>
  <si>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</si>
  <si>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</si>
  <si>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</si>
  <si>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</si>
  <si>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</si>
  <si>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Other Fuelling</t>
  </si>
  <si>
    <t xml:space="preserve">Grants to Communities /NGOs/FBOs/CBOs 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</si>
  <si>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</si>
  <si>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</si>
  <si>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</si>
  <si>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</si>
  <si>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</si>
  <si>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</si>
  <si>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0ther Allowance</t>
  </si>
  <si>
    <t>OVER HEAD COST</t>
  </si>
  <si>
    <t>LEGAL SERVICE</t>
  </si>
  <si>
    <t>SUMMARY</t>
  </si>
  <si>
    <t>GRAND-TOTAL</t>
  </si>
  <si>
    <t>OVER HEAD</t>
  </si>
  <si>
    <t>CAPITAL</t>
  </si>
  <si>
    <t>%</t>
  </si>
  <si>
    <t>BUDGET SURPLUS,DEFICIT OR BALANCED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</si>
  <si>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</si>
  <si>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</si>
  <si>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</si>
  <si>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</si>
  <si>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</si>
  <si>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>Security services (Election &amp; others)</t>
  </si>
  <si>
    <t xml:space="preserve">Security personnel Allowance (Neghbour hood watch men vigilant security Allowance) </t>
  </si>
  <si>
    <t>MATERIALS &amp; SUPPLIES- GENERAL</t>
  </si>
  <si>
    <t>Local training</t>
  </si>
  <si>
    <t>MATERIALS &amp; SUPPLIES-GENERAL</t>
  </si>
  <si>
    <t>News papers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</si>
  <si>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</si>
  <si>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</si>
  <si>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</si>
  <si>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</si>
  <si>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</si>
  <si>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</si>
  <si>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</si>
  <si>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</si>
  <si>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</si>
  <si>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</si>
  <si>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</si>
  <si>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</si>
  <si>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</si>
  <si>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</si>
  <si>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</si>
  <si>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</si>
  <si>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</si>
  <si>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</si>
  <si>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</si>
  <si>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</si>
  <si>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</si>
  <si>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</si>
  <si>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</si>
  <si>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</si>
  <si>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</si>
  <si>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</si>
  <si>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</si>
  <si>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</si>
  <si>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</si>
  <si>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</si>
  <si>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</si>
  <si>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</si>
  <si>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</si>
  <si>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</si>
  <si>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</si>
  <si>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</si>
  <si>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</si>
  <si>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</si>
  <si>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</si>
  <si>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</si>
  <si>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</si>
  <si>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</si>
  <si>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</si>
  <si>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</si>
  <si>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</si>
  <si>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</si>
  <si>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</si>
  <si>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</si>
  <si>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</si>
  <si>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</si>
  <si>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</si>
  <si>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</si>
  <si>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</si>
  <si>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</si>
  <si>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</si>
  <si>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</si>
  <si>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</si>
  <si>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</si>
  <si>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</si>
  <si>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</si>
  <si>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</si>
  <si>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</si>
  <si>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</si>
  <si>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</si>
  <si>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</si>
  <si>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</si>
  <si>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</si>
  <si>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</si>
  <si>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</si>
  <si>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</si>
  <si>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</si>
  <si>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</si>
  <si>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</si>
  <si>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</si>
  <si>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</si>
  <si>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</si>
  <si>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</si>
  <si>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</si>
  <si>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</si>
  <si>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</si>
  <si>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</si>
  <si>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</si>
  <si>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</si>
  <si>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</si>
  <si>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</si>
  <si>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</si>
  <si>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</si>
  <si>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</si>
  <si>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</si>
  <si>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</si>
  <si>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</si>
  <si>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</si>
  <si>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</si>
  <si>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</si>
  <si>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</si>
  <si>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</si>
  <si>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</si>
  <si>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</si>
  <si>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</si>
  <si>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</si>
  <si>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</si>
  <si>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</si>
  <si>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</si>
  <si>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</si>
  <si>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</si>
  <si>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>Plant Hire Services(Tractor)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</si>
  <si>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</si>
  <si>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</si>
  <si>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</si>
  <si>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</si>
  <si>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</si>
  <si>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</si>
  <si>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</si>
  <si>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</si>
  <si>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Proceeds from Sales and Consumable Goods</t>
  </si>
  <si>
    <t>Unspecified Revenue (comunication mass)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</si>
  <si>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</si>
  <si>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</si>
  <si>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</si>
  <si>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</si>
  <si>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</si>
  <si>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</si>
  <si>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</si>
  <si>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</si>
  <si>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</si>
  <si>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</si>
  <si>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</si>
  <si>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</si>
  <si>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</si>
  <si>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</si>
  <si>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</si>
  <si>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</si>
  <si>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</si>
  <si>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</si>
  <si>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</si>
  <si>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</si>
  <si>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</si>
  <si>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</si>
  <si>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</si>
  <si>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</si>
  <si>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</si>
  <si>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</si>
  <si>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</si>
  <si>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</si>
  <si>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Others (FYP)/Child food nutrition activities</t>
  </si>
  <si>
    <t>Grants to Communities/NGOs/FBOs/CBOs (1% Health Contribution)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</si>
  <si>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</si>
  <si>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</si>
  <si>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</si>
  <si>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</si>
  <si>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</si>
  <si>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</si>
  <si>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Other professional services</t>
  </si>
  <si>
    <t>Salary of Contract Staff</t>
  </si>
  <si>
    <t>Security Personnel Allowance and Special Assistants</t>
  </si>
  <si>
    <t>Provision of anticipated Salary Increment</t>
  </si>
  <si>
    <t>Provision of Salary Increase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</si>
  <si>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</si>
  <si>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</si>
  <si>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</si>
  <si>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</si>
  <si>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</si>
  <si>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</si>
  <si>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</si>
  <si>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 xml:space="preserve">Financial  Professional Services </t>
  </si>
  <si>
    <t>PRIMARY EDUCATION</t>
  </si>
  <si>
    <t>ADMIN CODE</t>
  </si>
  <si>
    <t xml:space="preserve">Teaching Aids / Instruction Materials </t>
  </si>
  <si>
    <t>Others Disable, etc</t>
  </si>
  <si>
    <t>Other Services - General</t>
  </si>
  <si>
    <t>Payment on Hajj Operation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</si>
  <si>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</si>
  <si>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</si>
  <si>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</si>
  <si>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</si>
  <si>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</si>
  <si>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</si>
  <si>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</si>
  <si>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</si>
  <si>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</si>
  <si>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</si>
  <si>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</si>
  <si>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</si>
  <si>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</si>
  <si>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</si>
  <si>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</si>
  <si>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</si>
  <si>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</si>
  <si>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</si>
  <si>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</si>
  <si>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</si>
  <si>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</si>
  <si>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</si>
  <si>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Research And Documentations</t>
  </si>
  <si>
    <t>22020312</t>
  </si>
  <si>
    <t>water treatment chemicals</t>
  </si>
  <si>
    <t xml:space="preserve">Shifting Allowance  </t>
  </si>
  <si>
    <t>Recruitment, Appointment, Promotion and Disciplinary Expenses</t>
  </si>
  <si>
    <t>23</t>
  </si>
  <si>
    <t>2301</t>
  </si>
  <si>
    <t xml:space="preserve">Procurement Of Power Generating Set </t>
  </si>
  <si>
    <t xml:space="preserve">Procurement Of Health/Medical Equipment </t>
  </si>
  <si>
    <t>23010122</t>
  </si>
  <si>
    <t>2302</t>
  </si>
  <si>
    <t>23020100</t>
  </si>
  <si>
    <t>23020101</t>
  </si>
  <si>
    <t>Construction / Provision Of Libraries</t>
  </si>
  <si>
    <t>Construction/Provision Of Cemeteries</t>
  </si>
  <si>
    <t>Rehabilitation/ Repairs of Fixed Assets - General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</si>
  <si>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</si>
  <si>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</si>
  <si>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</si>
  <si>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</si>
  <si>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Recreational Facilities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</si>
  <si>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</si>
  <si>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</si>
  <si>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</si>
  <si>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</si>
  <si>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 Of Cemeteries</t>
  </si>
  <si>
    <t>Rehabilitation of Dams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</si>
  <si>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</si>
  <si>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</si>
  <si>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</si>
  <si>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</si>
  <si>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</si>
  <si>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Food Stuff / Catering Materials Supplies (Schools feeding)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</si>
  <si>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</si>
  <si>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</si>
  <si>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</si>
  <si>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</si>
  <si>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</si>
  <si>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</si>
  <si>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</si>
  <si>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</si>
  <si>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>Procurement Of Sporting / Gaming Equipment</t>
  </si>
  <si>
    <t>Procurement Of Agricultural Equipment</t>
  </si>
  <si>
    <t>Procurement Of Security Equipment</t>
  </si>
  <si>
    <t xml:space="preserve">Procurement Of Industrial Equipment </t>
  </si>
  <si>
    <t>Procurement Of Recreational Facilities</t>
  </si>
  <si>
    <t>Procurement Of Diving Equipment</t>
  </si>
  <si>
    <t>Procurement Of Tricycle</t>
  </si>
  <si>
    <t>Procurement Of Surveying Equipment</t>
  </si>
  <si>
    <t>LIABILITIES/EQUITY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</si>
  <si>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</si>
  <si>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</si>
  <si>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</si>
  <si>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</si>
  <si>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</si>
  <si>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</si>
  <si>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</si>
  <si>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</si>
  <si>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</si>
  <si>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</si>
  <si>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</si>
  <si>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</si>
  <si>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</si>
  <si>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</si>
  <si>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</si>
  <si>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</si>
  <si>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</si>
  <si>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12020400</t>
  </si>
  <si>
    <t>10000000</t>
  </si>
  <si>
    <t>31932400</t>
  </si>
  <si>
    <t>Construction/Provision Of Office Buildings (ZAUREN SULHU)</t>
  </si>
  <si>
    <t>Construction / Provision Of Infrastructure (JOINT PROJECT)</t>
  </si>
  <si>
    <t>Construction Of Power Generating Plants (INDEPENDENT POWER PROJECT)</t>
  </si>
  <si>
    <t>Rehabilitation/Repairs- ICT Infrastructures (EMPOWERMENT)</t>
  </si>
  <si>
    <t>Rehabilitation / Repairs Of Office Buildings (FURNISHING OF NEW IMAM WALI TRAINING CENTRE)</t>
  </si>
  <si>
    <t xml:space="preserve">Construction Of ICT Infrastructures </t>
  </si>
  <si>
    <t>MAKODA LOCAL GOVERNMENT</t>
  </si>
  <si>
    <t>31922905</t>
  </si>
  <si>
    <t xml:space="preserve">Shifting Allowance /Rural Posting all                                                   </t>
  </si>
  <si>
    <t>Other Allowances/N.C.A.</t>
  </si>
  <si>
    <t xml:space="preserve">Shifting Allowance / Rural                                                   </t>
  </si>
  <si>
    <t>Other Allowances / N.C.A.</t>
  </si>
  <si>
    <t xml:space="preserve">Rural Posting                               </t>
  </si>
  <si>
    <t xml:space="preserve">Rural Posting                                           </t>
  </si>
  <si>
    <t xml:space="preserve">Others/printing of NSD/Advart/H sitting </t>
  </si>
  <si>
    <t xml:space="preserve">Shifting Allowance  / Rural                                                  </t>
  </si>
  <si>
    <t xml:space="preserve">Shifting Allowance / Rural                                          </t>
  </si>
  <si>
    <t>Construction / Provision Of Agricultural Facilities WSSSRP/ EU/ UNICEF</t>
  </si>
  <si>
    <t>Construction / Provision Of Recreational Facilities (Imam Wali Training Center)</t>
  </si>
  <si>
    <t xml:space="preserve">Construction Of Dams </t>
  </si>
  <si>
    <t xml:space="preserve">Rehabilitation/Repairs-Hospitals/Health Centres </t>
  </si>
  <si>
    <t>31922900</t>
  </si>
  <si>
    <t xml:space="preserve">31922905 </t>
  </si>
  <si>
    <t xml:space="preserve">31922900 </t>
  </si>
  <si>
    <t xml:space="preserve">31922901  31922907  31922908  </t>
  </si>
  <si>
    <t xml:space="preserve">31922904 31922905 </t>
  </si>
  <si>
    <t>31922095</t>
  </si>
  <si>
    <t>Cinematography / Sport Viewing</t>
  </si>
  <si>
    <t xml:space="preserve">Consultancy Services Fees/ Medical                                             </t>
  </si>
  <si>
    <t>Construction/Provision Of Housing (Emirate)</t>
  </si>
  <si>
    <t xml:space="preserve">Shifting Allowance /Rural                                                   </t>
  </si>
  <si>
    <t xml:space="preserve">31922901 31922905     </t>
  </si>
  <si>
    <t xml:space="preserve">31922901 31922908  31922911   </t>
  </si>
  <si>
    <t xml:space="preserve">31922902 31922905  31922907   </t>
  </si>
  <si>
    <t xml:space="preserve">31922901 31922905  31922910   </t>
  </si>
  <si>
    <t xml:space="preserve">31922901 31922902  31922903   31922904  31922905  31922906 31922907 31922908  31922909 31922910 31922911    </t>
  </si>
  <si>
    <t xml:space="preserve">31922905  31922908   </t>
  </si>
  <si>
    <t xml:space="preserve">31922907 31922910     </t>
  </si>
  <si>
    <t>Sale of Forms (NGOs Forms)</t>
  </si>
  <si>
    <t xml:space="preserve">Grants to communities/NGOs/FBOs/CBOs (Musabaqa)/ETF </t>
  </si>
  <si>
    <t xml:space="preserve">Medical Expenses International </t>
  </si>
  <si>
    <t>Medical Expenses /Assistance</t>
  </si>
  <si>
    <t>Others (Trade Fair)</t>
  </si>
  <si>
    <t xml:space="preserve">Other Miscellaneous Expenses/Immunization </t>
  </si>
  <si>
    <t xml:space="preserve">   DEPARTMENT: 05 35 001 001 00 Water, Environment, Prevention, Sanitation and Hygiene (Water Supply) 05 35 001 001 01</t>
  </si>
  <si>
    <t xml:space="preserve">  DEPARTMENT: 05 35 001 001 00 Water, Environment, Prevention, Sanitation and Hygiene (WESH)</t>
  </si>
  <si>
    <t xml:space="preserve">   DEPARTMENT: 05 35 001 001 00 Water, Environment, Prevention, Sanitation and Hygiene (Enviromental, Sanitation and Hygiene Section) 05 35 001 001 02</t>
  </si>
  <si>
    <t>DEPARTMENT: 05 35 001 001 00 Water, Environment, Prevention, Sanitation and Hygiene (Monitoring and Evaluation Section) 05 35 001 001 03</t>
  </si>
  <si>
    <t>Construction/Provision for Islamic Studies</t>
  </si>
  <si>
    <t>Construction/Provision Of Technical Schools</t>
  </si>
  <si>
    <t>31922905 31922908</t>
  </si>
  <si>
    <t>Construction Of Irrigation Canals</t>
  </si>
  <si>
    <t xml:space="preserve">Erosion &amp; Flood Control (Drainages) </t>
  </si>
  <si>
    <t xml:space="preserve">31922900      </t>
  </si>
  <si>
    <t xml:space="preserve">Erosion &amp; Flood Control (Dangi Under Pass) </t>
  </si>
  <si>
    <t>14030100</t>
  </si>
  <si>
    <t>DOMESTIC LOAN/BORROWING</t>
  </si>
  <si>
    <t xml:space="preserve">Construction / Provision Of Road (Koguna - Makoda)
</t>
  </si>
  <si>
    <t xml:space="preserve">31922900 to  31922911      </t>
  </si>
  <si>
    <t>Salary Of Political Appointees,  (CHM, VCHM,  SUP.C &amp; ADVS)</t>
  </si>
  <si>
    <t xml:space="preserve">Salaries Of Statutory Office Holders </t>
  </si>
  <si>
    <t>PERSONEEL COST FOR NON-STAFF</t>
  </si>
  <si>
    <t>Security services including election &amp;others</t>
  </si>
  <si>
    <t xml:space="preserve">Severance Gratuity </t>
  </si>
  <si>
    <t>Severance Gratuity</t>
  </si>
  <si>
    <t>31922901</t>
  </si>
  <si>
    <t>23010111</t>
  </si>
  <si>
    <t>Procurement of shops at Kanawa Dangoro</t>
  </si>
  <si>
    <t>Construction/Provision Of Hospitals/Health Care Centres</t>
  </si>
  <si>
    <t xml:space="preserve">Construction / Provision of Road : RURAL ACCESS MOBILITY PROJECTS (RAMP)
</t>
  </si>
  <si>
    <t>Rehabilitation/Repairs - Water Facilities Diesal contribution for water tretment plant</t>
  </si>
  <si>
    <t xml:space="preserve">Other Miscellaneous Expenses Polio, Imminazation &amp; Epidamic Preparedness &amp; respond (EPR) &amp; covid 19 </t>
  </si>
  <si>
    <t>Mobile sales (GSM Markets)</t>
  </si>
  <si>
    <t>Food Stuff / Catering Materials Supplies Feeding of Primary &amp; Secondary Schools</t>
  </si>
  <si>
    <t xml:space="preserve">31922901   31922902    31922903  31922904  31922905  31922906  31922907  31922908  31922909  31922910  31922911 </t>
  </si>
  <si>
    <t>Salary Of Senior Staff (Recuruitment new Teachers)</t>
  </si>
  <si>
    <t>Others (LG Feeding of Primary &amp; Secondary schools)</t>
  </si>
  <si>
    <t xml:space="preserve">Food Stuff / Catering Materials Supplies (Gestures) </t>
  </si>
  <si>
    <t>Others (Campaign against youth &amp; Female drugs abuse)</t>
  </si>
  <si>
    <t>Others / Epidamic Prepadness &amp; respond (EPR) &amp; Covid 19</t>
  </si>
  <si>
    <t>Procurement Of Diesal for street light (contributing to street light)</t>
  </si>
  <si>
    <t>23020106B</t>
  </si>
  <si>
    <t>23020106A</t>
  </si>
  <si>
    <t>23020104A</t>
  </si>
  <si>
    <t>23020104B</t>
  </si>
  <si>
    <t>23020105B</t>
  </si>
  <si>
    <t>23020105A</t>
  </si>
  <si>
    <t>Construction / Provision Of Police Outpost at Makoda</t>
  </si>
  <si>
    <t>23020114A</t>
  </si>
  <si>
    <t>23020114B</t>
  </si>
  <si>
    <t>23020114C</t>
  </si>
  <si>
    <t>23020114D</t>
  </si>
  <si>
    <t>23020114E</t>
  </si>
  <si>
    <t>23020114F</t>
  </si>
  <si>
    <t>23020114G</t>
  </si>
  <si>
    <t>Construction / Provision Of Road (Makoda - Fulanin Dogo)</t>
  </si>
  <si>
    <t xml:space="preserve">31922908 </t>
  </si>
  <si>
    <t>Construction / Provision Of Road (Makoda to Tsamiyar Kunkuru)</t>
  </si>
  <si>
    <t xml:space="preserve">Rehabilitation/Repairs Of Residential Buildings/ Offices at LG Secretariat </t>
  </si>
  <si>
    <t>Procurement/Acquisition Of Land (LAND COMPENSATION, Grave yerd &amp; Barrow pit  01-Babbar Riga, 02-Durma, 03-Jibga, 04-Kadan-dani, 05-Koguna, 06-Koren Tabo, 07-Maitsidau, 08-Makoda, 09-Satame, 10-Tangaji, 11-Wailari</t>
  </si>
  <si>
    <t>Construction/Provison of Residential Buildings /Juma'at &amp; Five daily prayers Mosque 01-Babbar Riga, 02-Durma, 03-Jibga, 04-Kadan-dani, 05-Koguna, 06-Koren Tabo, 07-Maitsidau, 08-Makoda, 09-Satame, 10-Tangaji, 11-Wailari</t>
  </si>
  <si>
    <t xml:space="preserve">Rehabilitation/Repairs-Public
Schools/ primary schools
01-Babbar Riga, 02-Durma, 03-Jibga, 04-Kadan-dani, 05-Koguna, 06-Koren Tabo, 07-Maitsidau, 08-Makoda, 09-Satame, 10-Tangaji, 11-Wailari
</t>
  </si>
  <si>
    <t>Rehabilitation / Repairs - Roads 01-Babbar Riga, 02-Durma, 03-Jibga, 04-Kadan-dani, 05-Koguna, 06-Koren Tabo, 07-Maitsidau, 08-Makoda, 09-Satame, 10-Tangaji, 11-Wailari</t>
  </si>
  <si>
    <t>Erosion, Flooding and Desesters Control 01-Babbar Riga, 02-Durma, 03-Jibga, 04-Kadan-dani, 05-Koguna, 06-Koren Tabo, 07-Maitsidau, 08-Makoda, 09-Satame, 10-Tangaji, 11-Wailari</t>
  </si>
  <si>
    <t>Construction / Provision of Health center at wards 01-Babbar Riga, 02-Durma, 03-Jibga, 04-Kadan-dani, 05-Koguna, 06-Koren Tabo, 07-Maitsidau, 08-Makoda, 09-Satame, 10-Tangaji, 11-Wailari</t>
  </si>
  <si>
    <t>Procurement Of Residential / School Furniture</t>
  </si>
  <si>
    <t>Liabilities/ Equity / Interest on Capital Loan</t>
  </si>
  <si>
    <t>Shops and Shopping Centres</t>
  </si>
  <si>
    <t>Special Day Celebration</t>
  </si>
  <si>
    <t xml:space="preserve">Erosion &amp; Flood Control (Bridges / Culverts/Drainage from Dam to Danmarke Town Both side </t>
  </si>
  <si>
    <t>TOTAL IGR</t>
  </si>
  <si>
    <t>TOTAL EXTERNAL REVENUE</t>
  </si>
  <si>
    <t>Enployment of Additional Staff</t>
  </si>
  <si>
    <t>23020104C</t>
  </si>
  <si>
    <t xml:space="preserve">Construction Of Housing (Governor's Lodge) </t>
  </si>
  <si>
    <t>Rehabilitation/Repairs - of LG Secretariat</t>
  </si>
  <si>
    <t>1% Kano Educational Trust Fund (KET Fund)</t>
  </si>
  <si>
    <t>Others Early Child Educt.</t>
  </si>
  <si>
    <t>92.313.83</t>
  </si>
  <si>
    <t>Other Federally Allocated Revenue (Excess)</t>
  </si>
  <si>
    <t xml:space="preserve">Monitoring And Evaluation </t>
  </si>
  <si>
    <t>2022 ACTUAL   
(JAN - DEC)</t>
  </si>
  <si>
    <t xml:space="preserve">2023 APPROVED BUDGET </t>
  </si>
  <si>
    <t>593.632.14</t>
  </si>
  <si>
    <t>379.081.33</t>
  </si>
  <si>
    <t xml:space="preserve">31922905     </t>
  </si>
  <si>
    <t>Construction Of Flyover and Underpass at Dan Agundi Junction</t>
  </si>
  <si>
    <t>23020122B</t>
  </si>
  <si>
    <t>23020122A</t>
  </si>
  <si>
    <t>Construction Of Ta'udu Interchange (Global Flyover)</t>
  </si>
  <si>
    <t>Other Miscellaneous Expenses (Foreging Schoolership)</t>
  </si>
  <si>
    <t xml:space="preserve">Registration Fees(Countainers &amp; others)                              </t>
  </si>
  <si>
    <t xml:space="preserve">Ramadan/ Sallah Gesture(Fuel Subsidy)                                         </t>
  </si>
  <si>
    <t xml:space="preserve">Ramadan/ Sallah Gesture (Fuel Subsidy)                                         </t>
  </si>
  <si>
    <t xml:space="preserve">Ramadan/ Sallah Gesture  (Fuel Subsidy)                                         </t>
  </si>
  <si>
    <t xml:space="preserve">Ramadan/ Sallah Gesture (Fuel Subsidy)                                           </t>
  </si>
  <si>
    <t xml:space="preserve">Ramadan/ Sallah Gesture   (Fuel Subsidy)                                            </t>
  </si>
  <si>
    <t xml:space="preserve">Ramadan/ Sallah Gesture                                            </t>
  </si>
  <si>
    <t xml:space="preserve">Ramadan/ Sallah Gesture  (Fuel Subsidy)                                      </t>
  </si>
  <si>
    <t xml:space="preserve">Ramadan/ Sallah Gesture  (Fuel Subsidy)                                             </t>
  </si>
  <si>
    <t xml:space="preserve">Ramadan/ Sallah Gesture (Fuel Subsidy)                                              </t>
  </si>
  <si>
    <t>Other (Auren 'yan Gata)</t>
  </si>
  <si>
    <t xml:space="preserve">Ramadan/ Sallah Gesture (Fuel Subsidy)                                               </t>
  </si>
  <si>
    <t xml:space="preserve">Ramadan/ Sallah Gesture  (Fuel Subsidy)                                              </t>
  </si>
  <si>
    <t xml:space="preserve">Ramadan/ Sallah Gesture (Fuel Subsidy)                                             </t>
  </si>
  <si>
    <t xml:space="preserve">Ramadan/ Sallah Gesture  (Fuel Subsidy)                                               </t>
  </si>
  <si>
    <t xml:space="preserve">Ramadan/ Sallah Gesture     (Fuel Subsidy)                                          </t>
  </si>
  <si>
    <t xml:space="preserve">Ramadan/ Sallah Gesture    (Fuel Subsidy)                                          </t>
  </si>
  <si>
    <t xml:space="preserve">2023  ACTUAL JAN. TO SEPT. </t>
  </si>
  <si>
    <t>2023 ACTUAL       JAN-DEC</t>
  </si>
  <si>
    <t>2024 APPROVED  BUDGET</t>
  </si>
  <si>
    <t>2024 ACTUAL        JAN-SEP</t>
  </si>
  <si>
    <t>GENERAL SUMMARY OF THE RECURRENT EXPENDITURE 2025</t>
  </si>
  <si>
    <t>PROPOSED BUDGET FOR THE YEAR 2025</t>
  </si>
  <si>
    <t xml:space="preserve">2024  ACTUAL JAN. TO SEPT. </t>
  </si>
  <si>
    <t xml:space="preserve">2024 APPROVED BUDGET </t>
  </si>
  <si>
    <t>2023 ACTUAL   
(JAN - DEC)</t>
  </si>
  <si>
    <t>2025 PR0POSED BUDGET</t>
  </si>
  <si>
    <t xml:space="preserve">2024     ACTUAL      JAN-SEPL </t>
  </si>
  <si>
    <t>2024   APPROVED BUDGET</t>
  </si>
  <si>
    <t>2023 ACTUAL       (JAN - DEC)</t>
  </si>
  <si>
    <t xml:space="preserve">2024 ACTUAL JAN. TO SEPT. </t>
  </si>
  <si>
    <t>GENERAL SUMMARY OF THE CAPITAL EXPENDITURE 2025</t>
  </si>
  <si>
    <t>BUDGET STATUS FOR THE YEAR 2025</t>
  </si>
  <si>
    <t xml:space="preserve">2024  ACTUAL JAN - SEPT. </t>
  </si>
  <si>
    <t>2023 ACTUAL     
(JAN - DEC)</t>
  </si>
  <si>
    <t>214,116,82</t>
  </si>
  <si>
    <t>122,352,62</t>
  </si>
  <si>
    <t>7,858,62</t>
  </si>
  <si>
    <t>Construction/Provision Of Water Facilities 11 No of mechanize bore-hole</t>
  </si>
  <si>
    <t>53,014,00</t>
  </si>
  <si>
    <t>4,000,00.00</t>
  </si>
  <si>
    <t>Grants to Communities/NGOs/FBOs/CBOs (women empowerment)</t>
  </si>
  <si>
    <t>Construction/provision of Electricity/Installation of powered  solar at 11 Ward</t>
  </si>
  <si>
    <t>Construction/Provision Of Housing (Classroon block for P.W.N. at Koguna and Jibga)</t>
  </si>
  <si>
    <t xml:space="preserve">Construction/Provision Of Public Schools 01-Babbar Riga, 02-Durma, 03-Jibga, 04-Kadan-dani, 05-Koguna, 06-Koren Tabo, 07-Maitsidau, 08-Makoda, 09-Satame, 10-Tangaji, 11-Wailari. </t>
  </si>
  <si>
    <t>31022905</t>
  </si>
  <si>
    <t xml:space="preserve">Construction / Provision Of Roads 
(5KM ROAD) and others Join project roads
</t>
  </si>
  <si>
    <t>23040102A</t>
  </si>
  <si>
    <t>23040102B</t>
  </si>
  <si>
    <t>23040102C</t>
  </si>
  <si>
    <t>-</t>
  </si>
  <si>
    <t>Poverty Alleviation Scheme (Empowments) &amp; Skill Acquisition (State &amp; Local Government) 01-Babbar Riga,    02-Durma, 03-Jibga, 04-Kadan-dani, 05-Koguna, 06-Koren Tabo, 07-Maitsidau, 08-Makoda, 09-Satame, 10-Tangaji, 11-Wailari</t>
  </si>
  <si>
    <t xml:space="preserve">                           DEPARTMENT: COMMUNITY DEV. AND CULTURE (Women Affairs) 05 051 003 001 05</t>
  </si>
  <si>
    <t>2023 ACTUAL   
    JAN-DEC</t>
  </si>
  <si>
    <t>Procurement Of Bicycle</t>
  </si>
  <si>
    <t>Construction/Provision Of Water Facilities (1000No. Of hand pump at 11 wards)</t>
  </si>
  <si>
    <t xml:space="preserve">Construction / Provision Of Road (Karambani-Jibga-Kauyen Bango-Makoda-Ganji)
</t>
  </si>
  <si>
    <t>Construction / Provision Of Road (Danmarke-Wajila-Tashar Kwadi-Kaure-Maitsidau-Durma)</t>
  </si>
  <si>
    <t>2024 ACTUAL       
 JAN-SEP</t>
  </si>
  <si>
    <t>APPROVED 2024</t>
  </si>
  <si>
    <t>ACTUAL 2024</t>
  </si>
  <si>
    <t>r</t>
  </si>
  <si>
    <t>2024 ACTUAL     JAN-SEP</t>
  </si>
  <si>
    <t xml:space="preserve">ATION </t>
  </si>
  <si>
    <t>Rehabilitation/Repairs -  Electricity generation Project from  Bichi (Saye) to Koguna</t>
  </si>
  <si>
    <t>Sales of Fertilizer proceed</t>
  </si>
  <si>
    <t>BUDGET PERFORMANCE AND IMPLEMENTATION FOR THE YEAR 2024</t>
  </si>
  <si>
    <t>eKANO STATE GOVERNMENT</t>
  </si>
  <si>
    <r>
      <t>Other Miscellaneous Expenses (Census/demarcation)/</t>
    </r>
    <r>
      <rPr>
        <b/>
        <sz val="18"/>
        <rFont val="Tahoma"/>
        <family val="2"/>
      </rPr>
      <t>House Numbering &amp;Street Naming</t>
    </r>
  </si>
  <si>
    <t>SDGS(Counter Part Funding</t>
  </si>
  <si>
    <t>23020126A</t>
  </si>
  <si>
    <t>23092926B</t>
  </si>
  <si>
    <t>Construction Of Markets at Jibga, Danmarke, Makoda, Gowon Bature Awala and Labariya</t>
  </si>
  <si>
    <t xml:space="preserve">Construction Of Traffic /Street Lights / Solar System at Koguna, Makoda and Jibga
</t>
  </si>
  <si>
    <r>
      <t>Construction / Provision Of Road (</t>
    </r>
    <r>
      <rPr>
        <b/>
        <sz val="18"/>
        <rFont val="Tahoma"/>
        <family val="2"/>
      </rPr>
      <t>Shantake</t>
    </r>
    <r>
      <rPr>
        <sz val="18"/>
        <rFont val="Tahoma"/>
        <family val="2"/>
      </rPr>
      <t>-Maitsidau-Kwanar Dole-Koguna-Sabon Ruwa-</t>
    </r>
    <r>
      <rPr>
        <b/>
        <sz val="18"/>
        <rFont val="Tahoma"/>
        <family val="2"/>
      </rPr>
      <t>Danmarke-Tukwai</t>
    </r>
    <r>
      <rPr>
        <sz val="18"/>
        <rFont val="Tahoma"/>
        <family val="2"/>
      </rPr>
      <t>)</t>
    </r>
  </si>
  <si>
    <t>APPROVED BUDGET 2025</t>
  </si>
  <si>
    <t>APPROVED BUDGET FOR THE YEAR 2025</t>
  </si>
  <si>
    <t>2025 APPROVED BUDGET</t>
  </si>
  <si>
    <t>APPROVED BUDGET FOR THE YEAR 2024</t>
  </si>
  <si>
    <t xml:space="preserve"> APPROVED BUDGET FOR THE YEAR 2025</t>
  </si>
  <si>
    <t>2024 APPROVED BUDGET</t>
  </si>
  <si>
    <t>SUMMARY OF THE APPROVED BUDGET FOR THE YEAR 2025</t>
  </si>
  <si>
    <t>APPROVED 
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</si>
</sst>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_-* #,##0.00\-;_-* &quot;-&quot;??_-;_-@_-"/>
    <numFmt numFmtId="165" formatCode="#,##0.00\ _ر_._س_._‏"/>
  </numFmts>
  <fonts count="59">
    <font>
      <sz val="11"/>
      <name val="Calibri"/>
    </font>
    <font>
      <sz val="14"/>
      <color rgb="FF000000"/>
      <name val="Calibri"/>
    </font>
    <font>
      <b/>
      <sz val="48"/>
      <name val="Algerian"/>
    </font>
    <font>
      <b/>
      <sz val="18"/>
      <name val="Baskerville Old Face"/>
    </font>
    <font>
      <b/>
      <i/>
      <sz val="18"/>
      <color rgb="FF000000"/>
      <name val="Bodoni MT Black"/>
    </font>
    <font>
      <sz val="14"/>
      <color rgb="FF000000"/>
      <name val="Tahoma"/>
    </font>
    <font>
      <b/>
      <sz val="14"/>
      <color rgb="FF000000"/>
      <name val="Tahoma"/>
    </font>
    <font>
      <b/>
      <sz val="18"/>
      <name val="Arial Rounded MT Bold"/>
    </font>
    <font>
      <b/>
      <i/>
      <sz val="14"/>
      <color rgb="FF000000"/>
      <name val="Tahoma"/>
    </font>
    <font>
      <sz val="14"/>
      <color rgb="FF000000"/>
      <name val="Arial"/>
    </font>
    <font>
      <b/>
      <sz val="14"/>
      <color rgb="FF000000"/>
      <name val="Arial"/>
    </font>
    <font>
      <b/>
      <i/>
      <sz val="14"/>
      <color rgb="FF000000"/>
      <name val="Arial"/>
    </font>
    <font>
      <i/>
      <sz val="14"/>
      <color rgb="FF000000"/>
      <name val="Tahoma"/>
    </font>
    <font>
      <b/>
      <sz val="14"/>
      <color rgb="FF000000"/>
      <name val="Calibri"/>
    </font>
    <font>
      <b/>
      <sz val="16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8"/>
      <name val="Baskerville Old Face"/>
      <family val="1"/>
    </font>
    <font>
      <b/>
      <sz val="18"/>
      <name val="Algerian"/>
      <family val="5"/>
    </font>
    <font>
      <b/>
      <sz val="18"/>
      <name val="Arial Rounded MT Bold"/>
      <family val="2"/>
    </font>
    <font>
      <b/>
      <i/>
      <sz val="18"/>
      <color rgb="FF000000"/>
      <name val="Bodoni MT Black"/>
      <family val="1"/>
    </font>
    <font>
      <b/>
      <i/>
      <sz val="18"/>
      <color rgb="FF000000"/>
      <name val="Tahoma"/>
      <family val="2"/>
    </font>
    <font>
      <b/>
      <sz val="18"/>
      <color rgb="FF000000"/>
      <name val="Tahoma"/>
      <family val="2"/>
    </font>
    <font>
      <sz val="18"/>
      <name val="Tahoma"/>
      <family val="2"/>
    </font>
    <font>
      <sz val="18"/>
      <color rgb="FF000000"/>
      <name val="Arial Narrow"/>
      <family val="2"/>
    </font>
    <font>
      <sz val="18"/>
      <color rgb="FF000000"/>
      <name val="Tahoma"/>
      <family val="2"/>
    </font>
    <font>
      <b/>
      <sz val="18"/>
      <name val="Tahoma"/>
      <family val="2"/>
    </font>
    <font>
      <b/>
      <sz val="18"/>
      <color rgb="FF000000"/>
      <name val="Arial Narrow"/>
      <family val="2"/>
    </font>
    <font>
      <sz val="18"/>
      <color rgb="FF000000"/>
      <name val="Calibri"/>
      <family val="2"/>
    </font>
    <font>
      <b/>
      <sz val="18"/>
      <name val="Calibri"/>
      <family val="2"/>
    </font>
    <font>
      <b/>
      <sz val="18"/>
      <color rgb="FF000000"/>
      <name val="Calibri"/>
      <family val="2"/>
    </font>
    <font>
      <sz val="18"/>
      <name val="Calibri"/>
      <family val="2"/>
    </font>
    <font>
      <sz val="18"/>
      <name val="Arial Narrow"/>
      <family val="2"/>
    </font>
    <font>
      <b/>
      <sz val="1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6"/>
      <color rgb="FF000000"/>
      <name val="Calibri"/>
      <family val="2"/>
    </font>
    <font>
      <sz val="14"/>
      <name val="Tahoma"/>
      <family val="2"/>
    </font>
    <font>
      <sz val="16"/>
      <color rgb="FF000000"/>
      <name val="Tahoma"/>
      <family val="2"/>
    </font>
    <font>
      <b/>
      <sz val="16"/>
      <name val="Tahoma"/>
      <family val="2"/>
    </font>
    <font>
      <b/>
      <sz val="16"/>
      <color rgb="FF000000"/>
      <name val="Tahoma"/>
      <family val="2"/>
    </font>
    <font>
      <sz val="16"/>
      <name val="Tahoma"/>
      <family val="2"/>
    </font>
    <font>
      <sz val="16"/>
      <color rgb="FF000000"/>
      <name val="Arial Narrow"/>
      <family val="2"/>
    </font>
    <font>
      <sz val="18"/>
      <color rgb="FFFF0000"/>
      <name val="Tahoma"/>
      <family val="2"/>
    </font>
    <font>
      <sz val="14"/>
      <color rgb="FF000000"/>
      <name val="Arial Narrow"/>
      <family val="2"/>
    </font>
    <font>
      <b/>
      <sz val="14"/>
      <name val="Tahoma"/>
      <family val="2"/>
    </font>
    <font>
      <b/>
      <sz val="17"/>
      <name val="Tahoma"/>
      <family val="2"/>
    </font>
    <font>
      <b/>
      <sz val="16.5"/>
      <name val="Tahoma"/>
      <family val="2"/>
    </font>
    <font>
      <b/>
      <sz val="17"/>
      <color rgb="FF000000"/>
      <name val="Tahoma"/>
      <family val="2"/>
    </font>
    <font>
      <sz val="17"/>
      <name val="Tahoma"/>
      <family val="2"/>
    </font>
    <font>
      <sz val="17"/>
      <color rgb="FF000000"/>
      <name val="Tahoma"/>
      <family val="2"/>
    </font>
    <font>
      <b/>
      <sz val="17"/>
      <name val="Arial Narrow"/>
      <family val="2"/>
    </font>
    <font>
      <b/>
      <sz val="16"/>
      <color rgb="FF000000"/>
      <name val="Times New Roman"/>
      <family val="1"/>
    </font>
    <font>
      <sz val="14"/>
      <color rgb="FF000000"/>
      <name val="Calibri"/>
      <family val="2"/>
    </font>
    <font>
      <sz val="40"/>
      <name val="Algerian"/>
      <family val="5"/>
    </font>
    <font>
      <sz val="40"/>
      <color rgb="FF000000"/>
      <name val="Calibri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>
      <protection locked="0"/>
    </xf>
    <xf numFmtId="43" fontId="16" fillId="0" borderId="0">
      <protection locked="0"/>
    </xf>
  </cellStyleXfs>
  <cellXfs count="771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/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6" fillId="0" borderId="0" xfId="0" applyFont="1">
      <alignment vertical="center"/>
    </xf>
    <xf numFmtId="0" fontId="13" fillId="0" borderId="0" xfId="0" applyFont="1" applyAlignment="1"/>
    <xf numFmtId="0" fontId="14" fillId="0" borderId="0" xfId="0" applyFont="1" applyAlignment="1">
      <alignment vertical="top"/>
    </xf>
    <xf numFmtId="0" fontId="22" fillId="2" borderId="9" xfId="1" applyFont="1" applyFill="1" applyBorder="1" applyAlignment="1" applyProtection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2" borderId="9" xfId="1" applyFont="1" applyFill="1" applyBorder="1" applyAlignment="1">
      <alignment horizontal="center" vertical="top" wrapText="1"/>
      <protection locked="0"/>
    </xf>
    <xf numFmtId="1" fontId="23" fillId="2" borderId="10" xfId="0" applyNumberFormat="1" applyFont="1" applyFill="1" applyBorder="1" applyAlignment="1">
      <alignment horizontal="center" vertical="top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top" wrapText="1"/>
    </xf>
    <xf numFmtId="49" fontId="23" fillId="2" borderId="11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top" wrapText="1"/>
    </xf>
    <xf numFmtId="43" fontId="25" fillId="0" borderId="11" xfId="2" applyFont="1" applyBorder="1" applyAlignment="1" applyProtection="1">
      <alignment horizontal="right" vertical="top" wrapText="1"/>
    </xf>
    <xf numFmtId="1" fontId="23" fillId="2" borderId="14" xfId="0" applyNumberFormat="1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left" vertical="top" wrapText="1"/>
    </xf>
    <xf numFmtId="43" fontId="25" fillId="0" borderId="12" xfId="2" applyFont="1" applyBorder="1" applyAlignment="1" applyProtection="1">
      <alignment horizontal="right" vertical="top" wrapText="1"/>
    </xf>
    <xf numFmtId="1" fontId="23" fillId="2" borderId="21" xfId="0" applyNumberFormat="1" applyFont="1" applyFill="1" applyBorder="1" applyAlignment="1">
      <alignment horizontal="center" vertical="top" wrapText="1"/>
    </xf>
    <xf numFmtId="0" fontId="23" fillId="2" borderId="22" xfId="0" applyFont="1" applyFill="1" applyBorder="1" applyAlignment="1">
      <alignment horizontal="left" vertical="top" wrapText="1"/>
    </xf>
    <xf numFmtId="43" fontId="25" fillId="0" borderId="22" xfId="2" applyFont="1" applyBorder="1" applyAlignment="1" applyProtection="1"/>
    <xf numFmtId="1" fontId="23" fillId="2" borderId="22" xfId="0" applyNumberFormat="1" applyFont="1" applyFill="1" applyBorder="1" applyAlignment="1">
      <alignment horizontal="center" vertical="top" wrapText="1"/>
    </xf>
    <xf numFmtId="1" fontId="26" fillId="2" borderId="9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vertical="center" wrapText="1"/>
    </xf>
    <xf numFmtId="49" fontId="23" fillId="2" borderId="9" xfId="0" applyNumberFormat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43" fontId="26" fillId="2" borderId="9" xfId="2" applyFont="1" applyFill="1" applyBorder="1" applyAlignment="1" applyProtection="1">
      <alignment vertical="center" wrapText="1"/>
    </xf>
    <xf numFmtId="49" fontId="26" fillId="2" borderId="14" xfId="0" applyNumberFormat="1" applyFont="1" applyFill="1" applyBorder="1" applyAlignment="1">
      <alignment horizontal="center" vertical="top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3" fillId="2" borderId="12" xfId="0" applyNumberFormat="1" applyFont="1" applyFill="1" applyBorder="1" applyAlignment="1">
      <alignment horizontal="center" vertical="top" wrapText="1"/>
    </xf>
    <xf numFmtId="0" fontId="26" fillId="2" borderId="12" xfId="0" applyFont="1" applyFill="1" applyBorder="1" applyAlignment="1">
      <alignment horizontal="left" vertical="top" wrapText="1"/>
    </xf>
    <xf numFmtId="0" fontId="25" fillId="0" borderId="12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43" fontId="22" fillId="0" borderId="12" xfId="0" applyNumberFormat="1" applyFont="1" applyBorder="1" applyAlignment="1">
      <alignment vertical="top" wrapText="1"/>
    </xf>
    <xf numFmtId="49" fontId="23" fillId="2" borderId="14" xfId="0" applyNumberFormat="1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left" vertical="top" wrapText="1"/>
    </xf>
    <xf numFmtId="43" fontId="25" fillId="0" borderId="12" xfId="2" applyFont="1" applyBorder="1" applyAlignment="1" applyProtection="1">
      <alignment horizontal="right" vertical="top"/>
    </xf>
    <xf numFmtId="43" fontId="25" fillId="0" borderId="15" xfId="2" applyFont="1" applyBorder="1" applyAlignment="1" applyProtection="1">
      <alignment horizontal="right" vertical="top" wrapText="1"/>
    </xf>
    <xf numFmtId="0" fontId="25" fillId="0" borderId="0" xfId="0" applyFont="1" applyAlignment="1">
      <alignment vertical="top"/>
    </xf>
    <xf numFmtId="0" fontId="23" fillId="0" borderId="12" xfId="0" applyFont="1" applyBorder="1" applyAlignment="1">
      <alignment horizontal="left" vertical="top" wrapText="1"/>
    </xf>
    <xf numFmtId="43" fontId="25" fillId="0" borderId="12" xfId="2" applyFont="1" applyBorder="1" applyAlignment="1" applyProtection="1">
      <alignment vertical="top"/>
    </xf>
    <xf numFmtId="43" fontId="22" fillId="0" borderId="15" xfId="2" applyFont="1" applyBorder="1" applyAlignment="1" applyProtection="1">
      <alignment horizontal="right" vertical="top" wrapText="1"/>
    </xf>
    <xf numFmtId="1" fontId="23" fillId="2" borderId="12" xfId="1" applyNumberFormat="1" applyFont="1" applyFill="1" applyBorder="1" applyAlignment="1" applyProtection="1">
      <alignment horizontal="center" vertical="top"/>
    </xf>
    <xf numFmtId="0" fontId="25" fillId="0" borderId="12" xfId="0" applyFont="1" applyBorder="1" applyAlignment="1">
      <alignment vertical="top"/>
    </xf>
    <xf numFmtId="0" fontId="23" fillId="0" borderId="12" xfId="1" applyFont="1" applyBorder="1" applyAlignment="1" applyProtection="1">
      <alignment vertical="top" wrapText="1"/>
    </xf>
    <xf numFmtId="0" fontId="25" fillId="0" borderId="12" xfId="1" applyFont="1" applyBorder="1" applyAlignment="1" applyProtection="1">
      <alignment vertical="top" wrapText="1"/>
    </xf>
    <xf numFmtId="49" fontId="26" fillId="2" borderId="9" xfId="0" applyNumberFormat="1" applyFont="1" applyFill="1" applyBorder="1" applyAlignment="1">
      <alignment horizontal="center" vertical="top" wrapText="1"/>
    </xf>
    <xf numFmtId="49" fontId="23" fillId="2" borderId="9" xfId="0" applyNumberFormat="1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left" vertical="top" wrapText="1"/>
    </xf>
    <xf numFmtId="43" fontId="22" fillId="0" borderId="9" xfId="2" applyFont="1" applyBorder="1" applyAlignment="1" applyProtection="1">
      <alignment horizontal="right" vertical="top" wrapText="1"/>
    </xf>
    <xf numFmtId="49" fontId="26" fillId="2" borderId="18" xfId="0" applyNumberFormat="1" applyFont="1" applyFill="1" applyBorder="1" applyAlignment="1">
      <alignment horizontal="center" vertical="top" wrapText="1"/>
    </xf>
    <xf numFmtId="43" fontId="22" fillId="0" borderId="12" xfId="2" applyFont="1" applyBorder="1" applyAlignment="1" applyProtection="1">
      <alignment horizontal="right" vertical="top" wrapText="1"/>
    </xf>
    <xf numFmtId="0" fontId="23" fillId="0" borderId="12" xfId="1" applyFont="1" applyBorder="1" applyAlignment="1" applyProtection="1">
      <alignment horizontal="justify" vertical="top" wrapText="1"/>
    </xf>
    <xf numFmtId="1" fontId="23" fillId="2" borderId="12" xfId="1" applyNumberFormat="1" applyFont="1" applyFill="1" applyBorder="1" applyAlignment="1" applyProtection="1">
      <alignment horizontal="center" vertical="top" wrapText="1"/>
    </xf>
    <xf numFmtId="0" fontId="25" fillId="0" borderId="12" xfId="1" applyFont="1" applyBorder="1" applyAlignment="1" applyProtection="1">
      <alignment horizontal="justify" vertical="top" wrapText="1"/>
    </xf>
    <xf numFmtId="0" fontId="23" fillId="0" borderId="12" xfId="1" applyFont="1" applyBorder="1" applyAlignment="1" applyProtection="1">
      <alignment horizontal="left" vertical="top" wrapText="1"/>
    </xf>
    <xf numFmtId="43" fontId="22" fillId="0" borderId="12" xfId="2" applyFont="1" applyBorder="1" applyAlignment="1" applyProtection="1">
      <alignment horizontal="right" vertical="top"/>
    </xf>
    <xf numFmtId="0" fontId="23" fillId="0" borderId="12" xfId="1" applyFont="1" applyBorder="1" applyAlignment="1" applyProtection="1">
      <alignment horizontal="center" vertical="top"/>
    </xf>
    <xf numFmtId="1" fontId="26" fillId="2" borderId="12" xfId="1" applyNumberFormat="1" applyFont="1" applyFill="1" applyBorder="1" applyAlignment="1" applyProtection="1">
      <alignment horizontal="center" vertical="top"/>
    </xf>
    <xf numFmtId="43" fontId="25" fillId="0" borderId="27" xfId="2" applyFont="1" applyBorder="1" applyAlignment="1" applyProtection="1">
      <alignment horizontal="right" vertical="top" wrapText="1"/>
    </xf>
    <xf numFmtId="1" fontId="26" fillId="0" borderId="12" xfId="1" applyNumberFormat="1" applyFont="1" applyFill="1" applyBorder="1" applyAlignment="1" applyProtection="1">
      <alignment horizontal="center" vertical="top"/>
    </xf>
    <xf numFmtId="0" fontId="26" fillId="0" borderId="12" xfId="1" applyFont="1" applyFill="1" applyBorder="1" applyAlignment="1" applyProtection="1">
      <alignment horizontal="left" vertical="top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top" wrapText="1"/>
    </xf>
    <xf numFmtId="0" fontId="26" fillId="0" borderId="12" xfId="1" applyFont="1" applyBorder="1" applyAlignment="1" applyProtection="1">
      <alignment vertical="top" wrapText="1"/>
    </xf>
    <xf numFmtId="43" fontId="22" fillId="0" borderId="27" xfId="2" applyFont="1" applyBorder="1" applyAlignment="1" applyProtection="1">
      <alignment horizontal="right" vertical="top" wrapText="1"/>
    </xf>
    <xf numFmtId="43" fontId="22" fillId="0" borderId="9" xfId="2" applyFont="1" applyBorder="1" applyAlignment="1" applyProtection="1">
      <alignment horizontal="right" vertical="top"/>
    </xf>
    <xf numFmtId="1" fontId="26" fillId="0" borderId="12" xfId="1" applyNumberFormat="1" applyFont="1" applyFill="1" applyBorder="1" applyAlignment="1" applyProtection="1">
      <alignment horizontal="center"/>
    </xf>
    <xf numFmtId="0" fontId="26" fillId="0" borderId="12" xfId="1" applyFont="1" applyFill="1" applyBorder="1" applyAlignment="1" applyProtection="1">
      <alignment horizontal="justify" vertical="center" wrapText="1"/>
    </xf>
    <xf numFmtId="43" fontId="28" fillId="0" borderId="12" xfId="2" applyFont="1" applyBorder="1" applyAlignment="1" applyProtection="1"/>
    <xf numFmtId="1" fontId="23" fillId="2" borderId="12" xfId="1" applyNumberFormat="1" applyFont="1" applyFill="1" applyBorder="1" applyAlignment="1" applyProtection="1">
      <alignment horizontal="center"/>
    </xf>
    <xf numFmtId="0" fontId="23" fillId="0" borderId="12" xfId="1" applyFont="1" applyBorder="1" applyAlignment="1" applyProtection="1">
      <alignment horizontal="justify" vertical="center" wrapText="1"/>
    </xf>
    <xf numFmtId="1" fontId="23" fillId="0" borderId="12" xfId="1" applyNumberFormat="1" applyFont="1" applyFill="1" applyBorder="1" applyAlignment="1" applyProtection="1">
      <alignment horizontal="center"/>
    </xf>
    <xf numFmtId="0" fontId="25" fillId="0" borderId="12" xfId="1" applyFont="1" applyFill="1" applyBorder="1" applyAlignment="1" applyProtection="1"/>
    <xf numFmtId="1" fontId="29" fillId="0" borderId="12" xfId="1" applyNumberFormat="1" applyFont="1" applyFill="1" applyBorder="1" applyAlignment="1" applyProtection="1">
      <alignment horizontal="center"/>
    </xf>
    <xf numFmtId="0" fontId="30" fillId="0" borderId="12" xfId="1" applyFont="1" applyFill="1" applyBorder="1" applyAlignment="1" applyProtection="1"/>
    <xf numFmtId="1" fontId="31" fillId="0" borderId="12" xfId="1" applyNumberFormat="1" applyFont="1" applyFill="1" applyBorder="1" applyAlignment="1" applyProtection="1">
      <alignment horizontal="center"/>
    </xf>
    <xf numFmtId="0" fontId="28" fillId="0" borderId="12" xfId="1" applyFont="1" applyFill="1" applyBorder="1" applyAlignment="1" applyProtection="1"/>
    <xf numFmtId="0" fontId="30" fillId="0" borderId="9" xfId="0" applyFont="1" applyFill="1" applyBorder="1" applyAlignment="1"/>
    <xf numFmtId="0" fontId="22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  <xf numFmtId="43" fontId="30" fillId="0" borderId="9" xfId="2" applyFont="1" applyBorder="1" applyAlignment="1" applyProtection="1"/>
    <xf numFmtId="0" fontId="30" fillId="0" borderId="9" xfId="0" applyFont="1" applyBorder="1" applyAlignment="1">
      <alignment vertical="top"/>
    </xf>
    <xf numFmtId="0" fontId="22" fillId="0" borderId="9" xfId="0" applyFont="1" applyBorder="1" applyAlignment="1">
      <alignment horizontal="right" vertical="top" wrapText="1"/>
    </xf>
    <xf numFmtId="43" fontId="30" fillId="0" borderId="9" xfId="0" applyNumberFormat="1" applyFont="1" applyBorder="1" applyAlignment="1">
      <alignment vertical="top"/>
    </xf>
    <xf numFmtId="0" fontId="27" fillId="2" borderId="9" xfId="1" applyFont="1" applyFill="1" applyBorder="1" applyAlignment="1" applyProtection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49" fontId="24" fillId="0" borderId="11" xfId="0" applyNumberFormat="1" applyFont="1" applyBorder="1" applyAlignment="1">
      <alignment wrapText="1"/>
    </xf>
    <xf numFmtId="0" fontId="23" fillId="0" borderId="11" xfId="0" applyFont="1" applyBorder="1" applyAlignment="1">
      <alignment horizontal="left" vertical="top" wrapText="1"/>
    </xf>
    <xf numFmtId="43" fontId="23" fillId="0" borderId="11" xfId="2" applyFont="1" applyBorder="1" applyAlignment="1" applyProtection="1">
      <alignment vertical="top" wrapText="1"/>
    </xf>
    <xf numFmtId="49" fontId="32" fillId="2" borderId="12" xfId="0" applyNumberFormat="1" applyFont="1" applyFill="1" applyBorder="1" applyAlignment="1">
      <alignment horizontal="center" vertical="top" wrapText="1"/>
    </xf>
    <xf numFmtId="43" fontId="23" fillId="0" borderId="12" xfId="2" applyFont="1" applyBorder="1" applyAlignment="1" applyProtection="1">
      <alignment vertical="top" wrapText="1"/>
    </xf>
    <xf numFmtId="0" fontId="25" fillId="0" borderId="14" xfId="0" applyFont="1" applyBorder="1" applyAlignment="1">
      <alignment horizontal="center"/>
    </xf>
    <xf numFmtId="49" fontId="24" fillId="0" borderId="12" xfId="0" applyNumberFormat="1" applyFont="1" applyBorder="1" applyAlignment="1">
      <alignment horizontal="center"/>
    </xf>
    <xf numFmtId="43" fontId="23" fillId="0" borderId="12" xfId="2" applyFont="1" applyBorder="1" applyAlignment="1" applyProtection="1">
      <alignment horizontal="center" vertical="top"/>
    </xf>
    <xf numFmtId="1" fontId="25" fillId="2" borderId="14" xfId="0" applyNumberFormat="1" applyFont="1" applyFill="1" applyBorder="1" applyAlignment="1">
      <alignment horizontal="center" vertical="top" wrapText="1"/>
    </xf>
    <xf numFmtId="1" fontId="26" fillId="2" borderId="9" xfId="0" applyNumberFormat="1" applyFont="1" applyFill="1" applyBorder="1" applyAlignment="1">
      <alignment horizontal="center" vertical="top" wrapText="1"/>
    </xf>
    <xf numFmtId="1" fontId="33" fillId="2" borderId="9" xfId="0" applyNumberFormat="1" applyFont="1" applyFill="1" applyBorder="1" applyAlignment="1">
      <alignment horizontal="center" vertical="top" wrapText="1"/>
    </xf>
    <xf numFmtId="43" fontId="26" fillId="0" borderId="9" xfId="2" applyFont="1" applyBorder="1" applyAlignment="1" applyProtection="1">
      <alignment vertical="top" wrapText="1"/>
    </xf>
    <xf numFmtId="1" fontId="26" fillId="2" borderId="18" xfId="0" applyNumberFormat="1" applyFont="1" applyFill="1" applyBorder="1" applyAlignment="1">
      <alignment horizontal="center" vertical="top" wrapText="1"/>
    </xf>
    <xf numFmtId="49" fontId="33" fillId="2" borderId="19" xfId="0" applyNumberFormat="1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43" fontId="26" fillId="0" borderId="19" xfId="2" applyFont="1" applyBorder="1" applyAlignment="1" applyProtection="1">
      <alignment vertical="top" wrapText="1"/>
    </xf>
    <xf numFmtId="1" fontId="26" fillId="2" borderId="21" xfId="0" applyNumberFormat="1" applyFont="1" applyFill="1" applyBorder="1" applyAlignment="1">
      <alignment horizontal="center" vertical="top" wrapText="1"/>
    </xf>
    <xf numFmtId="49" fontId="33" fillId="2" borderId="22" xfId="0" applyNumberFormat="1" applyFont="1" applyFill="1" applyBorder="1" applyAlignment="1">
      <alignment horizontal="center" vertical="top" wrapText="1"/>
    </xf>
    <xf numFmtId="0" fontId="26" fillId="0" borderId="22" xfId="0" applyFont="1" applyBorder="1" applyAlignment="1">
      <alignment horizontal="left" vertical="top" wrapText="1"/>
    </xf>
    <xf numFmtId="43" fontId="26" fillId="0" borderId="22" xfId="2" applyFont="1" applyBorder="1" applyAlignment="1" applyProtection="1">
      <alignment vertical="top" wrapText="1"/>
    </xf>
    <xf numFmtId="49" fontId="32" fillId="2" borderId="11" xfId="0" applyNumberFormat="1" applyFont="1" applyFill="1" applyBorder="1" applyAlignment="1">
      <alignment horizontal="center" vertical="top" wrapText="1"/>
    </xf>
    <xf numFmtId="0" fontId="36" fillId="2" borderId="9" xfId="1" applyFont="1" applyFill="1" applyBorder="1" applyAlignment="1" applyProtection="1">
      <alignment horizontal="center" vertical="top" wrapText="1"/>
    </xf>
    <xf numFmtId="43" fontId="25" fillId="0" borderId="9" xfId="2" applyFont="1" applyBorder="1" applyAlignment="1" applyProtection="1">
      <alignment horizontal="right" vertical="top" wrapText="1"/>
    </xf>
    <xf numFmtId="43" fontId="25" fillId="0" borderId="22" xfId="2" applyFont="1" applyBorder="1" applyAlignment="1" applyProtection="1">
      <alignment horizontal="right"/>
    </xf>
    <xf numFmtId="43" fontId="36" fillId="0" borderId="9" xfId="2" applyFont="1" applyBorder="1" applyAlignment="1" applyProtection="1">
      <alignment horizontal="right" wrapText="1"/>
    </xf>
    <xf numFmtId="0" fontId="39" fillId="0" borderId="12" xfId="0" applyFont="1" applyBorder="1" applyAlignment="1">
      <alignment horizontal="left" vertical="top" wrapText="1"/>
    </xf>
    <xf numFmtId="0" fontId="40" fillId="0" borderId="0" xfId="0" applyFont="1" applyAlignment="1"/>
    <xf numFmtId="0" fontId="42" fillId="2" borderId="9" xfId="1" applyFont="1" applyFill="1" applyBorder="1" applyAlignment="1" applyProtection="1">
      <alignment horizontal="center" vertical="top" wrapText="1"/>
    </xf>
    <xf numFmtId="0" fontId="42" fillId="2" borderId="9" xfId="1" applyFont="1" applyFill="1" applyBorder="1" applyAlignment="1">
      <alignment horizontal="center" vertical="top" wrapText="1"/>
      <protection locked="0"/>
    </xf>
    <xf numFmtId="49" fontId="43" fillId="2" borderId="11" xfId="0" applyNumberFormat="1" applyFont="1" applyFill="1" applyBorder="1" applyAlignment="1">
      <alignment horizontal="center" vertical="center" wrapText="1"/>
    </xf>
    <xf numFmtId="49" fontId="43" fillId="2" borderId="12" xfId="0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 vertical="top" wrapText="1"/>
    </xf>
    <xf numFmtId="1" fontId="41" fillId="2" borderId="9" xfId="0" applyNumberFormat="1" applyFont="1" applyFill="1" applyBorder="1" applyAlignment="1">
      <alignment horizontal="center" vertical="center" wrapText="1"/>
    </xf>
    <xf numFmtId="43" fontId="41" fillId="0" borderId="9" xfId="2" applyFont="1" applyBorder="1" applyAlignment="1" applyProtection="1">
      <alignment vertical="top" wrapText="1"/>
    </xf>
    <xf numFmtId="49" fontId="41" fillId="2" borderId="19" xfId="0" applyNumberFormat="1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top" wrapText="1"/>
    </xf>
    <xf numFmtId="49" fontId="41" fillId="2" borderId="22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1" fontId="43" fillId="2" borderId="9" xfId="0" applyNumberFormat="1" applyFont="1" applyFill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42" fillId="0" borderId="19" xfId="0" applyFont="1" applyBorder="1" applyAlignment="1">
      <alignment horizontal="left" vertical="top" wrapText="1"/>
    </xf>
    <xf numFmtId="49" fontId="42" fillId="0" borderId="12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top" wrapText="1"/>
    </xf>
    <xf numFmtId="0" fontId="40" fillId="0" borderId="12" xfId="0" applyFont="1" applyBorder="1" applyAlignment="1">
      <alignment horizontal="left" vertical="top" wrapText="1"/>
    </xf>
    <xf numFmtId="49" fontId="42" fillId="2" borderId="12" xfId="0" applyNumberFormat="1" applyFont="1" applyFill="1" applyBorder="1" applyAlignment="1">
      <alignment horizontal="center" vertical="center" wrapText="1"/>
    </xf>
    <xf numFmtId="49" fontId="41" fillId="2" borderId="12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49" fontId="42" fillId="0" borderId="9" xfId="0" applyNumberFormat="1" applyFont="1" applyBorder="1">
      <alignment vertical="center"/>
    </xf>
    <xf numFmtId="49" fontId="42" fillId="0" borderId="9" xfId="0" applyNumberFormat="1" applyFont="1" applyBorder="1" applyAlignment="1">
      <alignment horizontal="center" vertical="center"/>
    </xf>
    <xf numFmtId="49" fontId="42" fillId="0" borderId="11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top" wrapText="1"/>
    </xf>
    <xf numFmtId="43" fontId="40" fillId="0" borderId="0" xfId="0" applyNumberFormat="1" applyFont="1" applyAlignment="1"/>
    <xf numFmtId="49" fontId="40" fillId="0" borderId="12" xfId="0" applyNumberFormat="1" applyFont="1" applyBorder="1" applyAlignment="1">
      <alignment horizontal="center" vertical="center" wrapText="1"/>
    </xf>
    <xf numFmtId="49" fontId="42" fillId="0" borderId="9" xfId="2" applyNumberFormat="1" applyFont="1" applyBorder="1" applyAlignment="1" applyProtection="1">
      <alignment vertical="center"/>
    </xf>
    <xf numFmtId="49" fontId="40" fillId="0" borderId="9" xfId="0" applyNumberFormat="1" applyFont="1" applyBorder="1">
      <alignment vertical="center"/>
    </xf>
    <xf numFmtId="49" fontId="40" fillId="0" borderId="9" xfId="0" applyNumberFormat="1" applyFont="1" applyBorder="1" applyAlignment="1">
      <alignment horizontal="center" vertical="center"/>
    </xf>
    <xf numFmtId="0" fontId="42" fillId="0" borderId="9" xfId="0" applyFont="1" applyBorder="1" applyAlignment="1">
      <alignment horizontal="left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2" borderId="12" xfId="0" applyNumberFormat="1" applyFont="1" applyFill="1" applyBorder="1" applyAlignment="1">
      <alignment horizontal="center" vertical="top" wrapText="1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0" fillId="0" borderId="15" xfId="0" applyFont="1" applyBorder="1" applyAlignment="1">
      <alignment vertical="top" wrapText="1"/>
    </xf>
    <xf numFmtId="49" fontId="43" fillId="2" borderId="26" xfId="0" applyNumberFormat="1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top" wrapText="1"/>
    </xf>
    <xf numFmtId="1" fontId="41" fillId="2" borderId="12" xfId="0" applyNumberFormat="1" applyFont="1" applyFill="1" applyBorder="1" applyAlignment="1">
      <alignment horizontal="center" vertical="center" wrapText="1"/>
    </xf>
    <xf numFmtId="1" fontId="41" fillId="2" borderId="22" xfId="0" applyNumberFormat="1" applyFont="1" applyFill="1" applyBorder="1" applyAlignment="1">
      <alignment horizontal="center" vertical="center" wrapText="1"/>
    </xf>
    <xf numFmtId="0" fontId="42" fillId="0" borderId="9" xfId="0" applyFont="1" applyBorder="1">
      <alignment vertical="center"/>
    </xf>
    <xf numFmtId="49" fontId="43" fillId="2" borderId="26" xfId="0" applyNumberFormat="1" applyFont="1" applyFill="1" applyBorder="1" applyAlignment="1">
      <alignment horizontal="center" vertical="top" wrapText="1"/>
    </xf>
    <xf numFmtId="49" fontId="43" fillId="2" borderId="12" xfId="0" applyNumberFormat="1" applyFont="1" applyFill="1" applyBorder="1" applyAlignment="1">
      <alignment horizontal="center" vertical="top" wrapText="1"/>
    </xf>
    <xf numFmtId="49" fontId="41" fillId="2" borderId="9" xfId="2" applyNumberFormat="1" applyFont="1" applyFill="1" applyBorder="1" applyAlignment="1" applyProtection="1">
      <alignment horizontal="center" vertical="center" wrapText="1"/>
    </xf>
    <xf numFmtId="0" fontId="43" fillId="0" borderId="22" xfId="0" applyFont="1" applyBorder="1" applyAlignment="1">
      <alignment horizontal="left" vertical="top" wrapText="1"/>
    </xf>
    <xf numFmtId="0" fontId="42" fillId="2" borderId="9" xfId="1" applyFont="1" applyFill="1" applyBorder="1" applyAlignment="1" applyProtection="1">
      <alignment horizontal="center" vertical="center" wrapText="1"/>
    </xf>
    <xf numFmtId="49" fontId="41" fillId="2" borderId="26" xfId="0" applyNumberFormat="1" applyFont="1" applyFill="1" applyBorder="1" applyAlignment="1">
      <alignment horizontal="center" vertical="center" wrapText="1"/>
    </xf>
    <xf numFmtId="0" fontId="40" fillId="0" borderId="12" xfId="0" applyFont="1" applyBorder="1" applyAlignment="1"/>
    <xf numFmtId="49" fontId="41" fillId="2" borderId="14" xfId="0" applyNumberFormat="1" applyFont="1" applyFill="1" applyBorder="1" applyAlignment="1">
      <alignment horizontal="center" vertical="top" wrapText="1"/>
    </xf>
    <xf numFmtId="49" fontId="41" fillId="2" borderId="9" xfId="0" applyNumberFormat="1" applyFont="1" applyFill="1" applyBorder="1" applyAlignment="1">
      <alignment horizontal="center" vertical="top" wrapText="1"/>
    </xf>
    <xf numFmtId="49" fontId="41" fillId="2" borderId="18" xfId="0" applyNumberFormat="1" applyFont="1" applyFill="1" applyBorder="1" applyAlignment="1">
      <alignment horizontal="center" vertical="top" wrapText="1"/>
    </xf>
    <xf numFmtId="49" fontId="42" fillId="0" borderId="10" xfId="0" applyNumberFormat="1" applyFont="1" applyBorder="1" applyAlignment="1">
      <alignment horizontal="center" vertical="top" wrapText="1"/>
    </xf>
    <xf numFmtId="49" fontId="42" fillId="0" borderId="14" xfId="0" applyNumberFormat="1" applyFont="1" applyBorder="1" applyAlignment="1">
      <alignment horizontal="center" vertical="top" wrapText="1"/>
    </xf>
    <xf numFmtId="49" fontId="40" fillId="0" borderId="14" xfId="0" applyNumberFormat="1" applyFont="1" applyBorder="1" applyAlignment="1">
      <alignment horizontal="center" vertical="top" wrapText="1"/>
    </xf>
    <xf numFmtId="49" fontId="43" fillId="2" borderId="14" xfId="0" applyNumberFormat="1" applyFont="1" applyFill="1" applyBorder="1" applyAlignment="1">
      <alignment horizontal="center" vertical="top" wrapText="1"/>
    </xf>
    <xf numFmtId="49" fontId="43" fillId="0" borderId="26" xfId="0" applyNumberFormat="1" applyFont="1" applyFill="1" applyBorder="1" applyAlignment="1">
      <alignment horizontal="center" vertical="center" wrapText="1"/>
    </xf>
    <xf numFmtId="0" fontId="42" fillId="0" borderId="12" xfId="0" applyFont="1" applyBorder="1" applyAlignment="1"/>
    <xf numFmtId="49" fontId="42" fillId="0" borderId="9" xfId="0" applyNumberFormat="1" applyFont="1" applyBorder="1" applyAlignment="1">
      <alignment horizontal="center" vertical="top" wrapText="1"/>
    </xf>
    <xf numFmtId="49" fontId="42" fillId="0" borderId="9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left" vertical="top" wrapText="1"/>
    </xf>
    <xf numFmtId="49" fontId="43" fillId="2" borderId="21" xfId="0" applyNumberFormat="1" applyFont="1" applyFill="1" applyBorder="1" applyAlignment="1">
      <alignment horizontal="center" vertical="top" wrapText="1"/>
    </xf>
    <xf numFmtId="49" fontId="43" fillId="2" borderId="22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35" xfId="0" applyNumberFormat="1" applyFont="1" applyFill="1" applyBorder="1" applyAlignment="1">
      <alignment horizontal="center" vertical="center" wrapText="1"/>
    </xf>
    <xf numFmtId="49" fontId="40" fillId="0" borderId="11" xfId="0" applyNumberFormat="1" applyFont="1" applyBorder="1" applyAlignment="1">
      <alignment horizontal="center" vertical="center" wrapText="1"/>
    </xf>
    <xf numFmtId="49" fontId="43" fillId="2" borderId="9" xfId="0" applyNumberFormat="1" applyFont="1" applyFill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top" wrapText="1"/>
    </xf>
    <xf numFmtId="49" fontId="42" fillId="0" borderId="9" xfId="0" applyNumberFormat="1" applyFont="1" applyBorder="1" applyAlignment="1">
      <alignment horizontal="right" vertical="center"/>
    </xf>
    <xf numFmtId="49" fontId="41" fillId="2" borderId="39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Border="1">
      <alignment vertical="center"/>
    </xf>
    <xf numFmtId="0" fontId="42" fillId="2" borderId="40" xfId="1" applyFont="1" applyFill="1" applyBorder="1" applyAlignment="1" applyProtection="1">
      <alignment horizontal="center" vertical="top" wrapText="1"/>
    </xf>
    <xf numFmtId="43" fontId="40" fillId="0" borderId="12" xfId="2" applyFont="1" applyBorder="1" applyAlignment="1" applyProtection="1">
      <alignment horizontal="right" vertical="center" wrapText="1"/>
    </xf>
    <xf numFmtId="49" fontId="42" fillId="0" borderId="25" xfId="0" applyNumberFormat="1" applyFont="1" applyBorder="1">
      <alignment vertical="center"/>
    </xf>
    <xf numFmtId="0" fontId="40" fillId="0" borderId="12" xfId="0" applyFont="1" applyBorder="1" applyAlignment="1">
      <alignment vertical="center" wrapText="1"/>
    </xf>
    <xf numFmtId="49" fontId="40" fillId="0" borderId="14" xfId="0" applyNumberFormat="1" applyFont="1" applyBorder="1" applyAlignment="1">
      <alignment horizontal="center" vertical="center" wrapText="1"/>
    </xf>
    <xf numFmtId="43" fontId="40" fillId="0" borderId="15" xfId="2" applyFont="1" applyBorder="1" applyAlignment="1" applyProtection="1">
      <alignment vertical="center" wrapText="1"/>
    </xf>
    <xf numFmtId="0" fontId="40" fillId="0" borderId="0" xfId="0" applyFont="1" applyBorder="1">
      <alignment vertical="center"/>
    </xf>
    <xf numFmtId="0" fontId="25" fillId="0" borderId="0" xfId="0" applyFont="1" applyAlignment="1"/>
    <xf numFmtId="0" fontId="22" fillId="0" borderId="0" xfId="0" applyFont="1" applyAlignment="1"/>
    <xf numFmtId="43" fontId="25" fillId="0" borderId="12" xfId="2" applyFont="1" applyBorder="1" applyAlignment="1" applyProtection="1">
      <alignment vertical="top" wrapText="1"/>
    </xf>
    <xf numFmtId="1" fontId="32" fillId="2" borderId="9" xfId="0" applyNumberFormat="1" applyFont="1" applyFill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49" fontId="27" fillId="0" borderId="19" xfId="0" applyNumberFormat="1" applyFont="1" applyBorder="1" applyAlignment="1">
      <alignment horizontal="center" vertical="top" wrapText="1"/>
    </xf>
    <xf numFmtId="0" fontId="22" fillId="0" borderId="19" xfId="0" applyFont="1" applyBorder="1" applyAlignment="1">
      <alignment horizontal="left" vertical="top" wrapText="1"/>
    </xf>
    <xf numFmtId="43" fontId="25" fillId="0" borderId="19" xfId="2" applyFont="1" applyBorder="1" applyAlignment="1" applyProtection="1">
      <alignment vertical="top" wrapText="1"/>
    </xf>
    <xf numFmtId="43" fontId="25" fillId="0" borderId="20" xfId="2" applyFont="1" applyBorder="1" applyAlignment="1" applyProtection="1">
      <alignment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left" vertical="top" wrapText="1"/>
    </xf>
    <xf numFmtId="43" fontId="25" fillId="0" borderId="15" xfId="2" applyFont="1" applyBorder="1" applyAlignment="1" applyProtection="1">
      <alignment vertical="top" wrapText="1"/>
    </xf>
    <xf numFmtId="0" fontId="25" fillId="0" borderId="14" xfId="0" applyFont="1" applyFill="1" applyBorder="1" applyAlignment="1">
      <alignment horizontal="center" vertical="top" wrapText="1"/>
    </xf>
    <xf numFmtId="49" fontId="24" fillId="0" borderId="12" xfId="0" applyNumberFormat="1" applyFont="1" applyFill="1" applyBorder="1" applyAlignment="1">
      <alignment horizontal="center" vertical="top" wrapText="1"/>
    </xf>
    <xf numFmtId="4" fontId="25" fillId="0" borderId="0" xfId="0" applyNumberFormat="1" applyFont="1" applyAlignment="1"/>
    <xf numFmtId="0" fontId="25" fillId="0" borderId="14" xfId="0" applyFont="1" applyBorder="1" applyAlignment="1">
      <alignment horizontal="center" vertical="top" wrapText="1"/>
    </xf>
    <xf numFmtId="0" fontId="22" fillId="2" borderId="14" xfId="0" applyFont="1" applyFill="1" applyBorder="1" applyAlignment="1">
      <alignment horizontal="center" vertical="top" wrapText="1"/>
    </xf>
    <xf numFmtId="49" fontId="27" fillId="2" borderId="12" xfId="0" applyNumberFormat="1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49" fontId="24" fillId="2" borderId="12" xfId="0" applyNumberFormat="1" applyFont="1" applyFill="1" applyBorder="1" applyAlignment="1">
      <alignment horizontal="center" vertical="top" wrapText="1"/>
    </xf>
    <xf numFmtId="0" fontId="22" fillId="2" borderId="18" xfId="0" applyFont="1" applyFill="1" applyBorder="1" applyAlignment="1">
      <alignment horizontal="center" vertical="top" wrapText="1"/>
    </xf>
    <xf numFmtId="1" fontId="26" fillId="2" borderId="14" xfId="0" applyNumberFormat="1" applyFont="1" applyFill="1" applyBorder="1" applyAlignment="1">
      <alignment horizontal="center" vertical="top" wrapText="1"/>
    </xf>
    <xf numFmtId="49" fontId="33" fillId="2" borderId="12" xfId="0" applyNumberFormat="1" applyFont="1" applyFill="1" applyBorder="1" applyAlignment="1">
      <alignment horizontal="center" vertical="top" wrapText="1"/>
    </xf>
    <xf numFmtId="0" fontId="26" fillId="0" borderId="12" xfId="0" applyFont="1" applyBorder="1" applyAlignment="1">
      <alignment horizontal="left" vertical="top" wrapText="1"/>
    </xf>
    <xf numFmtId="43" fontId="22" fillId="0" borderId="22" xfId="2" applyFont="1" applyBorder="1" applyAlignment="1" applyProtection="1">
      <alignment horizontal="right" vertical="top" wrapText="1"/>
    </xf>
    <xf numFmtId="0" fontId="22" fillId="0" borderId="9" xfId="0" applyFont="1" applyBorder="1" applyAlignment="1">
      <alignment horizontal="center" vertical="top"/>
    </xf>
    <xf numFmtId="49" fontId="22" fillId="0" borderId="9" xfId="0" applyNumberFormat="1" applyFont="1" applyBorder="1">
      <alignment vertical="center"/>
    </xf>
    <xf numFmtId="49" fontId="27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top" wrapText="1"/>
    </xf>
    <xf numFmtId="49" fontId="27" fillId="0" borderId="11" xfId="0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 vertical="top" wrapText="1"/>
    </xf>
    <xf numFmtId="43" fontId="25" fillId="0" borderId="11" xfId="2" applyFont="1" applyBorder="1" applyAlignment="1" applyProtection="1">
      <alignment vertical="top" wrapText="1"/>
    </xf>
    <xf numFmtId="43" fontId="25" fillId="0" borderId="13" xfId="2" applyFont="1" applyBorder="1" applyAlignment="1" applyProtection="1">
      <alignment vertical="top" wrapText="1"/>
    </xf>
    <xf numFmtId="0" fontId="25" fillId="3" borderId="14" xfId="0" applyFont="1" applyFill="1" applyBorder="1" applyAlignment="1">
      <alignment horizontal="center" vertical="top" wrapText="1"/>
    </xf>
    <xf numFmtId="43" fontId="25" fillId="0" borderId="0" xfId="0" applyNumberFormat="1" applyFont="1" applyAlignment="1"/>
    <xf numFmtId="0" fontId="26" fillId="2" borderId="22" xfId="0" applyFont="1" applyFill="1" applyBorder="1" applyAlignment="1">
      <alignment horizontal="left" vertical="top" wrapText="1"/>
    </xf>
    <xf numFmtId="43" fontId="22" fillId="0" borderId="9" xfId="2" applyFont="1" applyBorder="1" applyAlignment="1" applyProtection="1">
      <alignment horizontal="center"/>
    </xf>
    <xf numFmtId="49" fontId="27" fillId="0" borderId="9" xfId="2" applyNumberFormat="1" applyFont="1" applyBorder="1" applyAlignment="1" applyProtection="1"/>
    <xf numFmtId="43" fontId="26" fillId="0" borderId="9" xfId="2" applyFont="1" applyFill="1" applyBorder="1" applyAlignment="1" applyProtection="1">
      <alignment horizontal="left" vertical="top" wrapText="1"/>
    </xf>
    <xf numFmtId="43" fontId="22" fillId="0" borderId="12" xfId="2" applyFont="1" applyBorder="1" applyAlignment="1" applyProtection="1">
      <alignment vertical="top" wrapText="1"/>
    </xf>
    <xf numFmtId="0" fontId="25" fillId="0" borderId="9" xfId="0" applyFont="1" applyBorder="1" applyAlignment="1">
      <alignment horizontal="center"/>
    </xf>
    <xf numFmtId="49" fontId="24" fillId="0" borderId="9" xfId="0" applyNumberFormat="1" applyFont="1" applyBorder="1" applyAlignment="1"/>
    <xf numFmtId="0" fontId="22" fillId="0" borderId="9" xfId="0" applyFont="1" applyBorder="1" applyAlignment="1">
      <alignment horizontal="left"/>
    </xf>
    <xf numFmtId="1" fontId="23" fillId="2" borderId="18" xfId="0" applyNumberFormat="1" applyFont="1" applyFill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43" fontId="23" fillId="0" borderId="19" xfId="2" applyFont="1" applyBorder="1" applyAlignment="1" applyProtection="1">
      <alignment vertical="top" wrapText="1"/>
    </xf>
    <xf numFmtId="0" fontId="23" fillId="0" borderId="12" xfId="0" applyFont="1" applyBorder="1" applyAlignment="1">
      <alignment vertical="top" wrapText="1"/>
    </xf>
    <xf numFmtId="49" fontId="33" fillId="2" borderId="9" xfId="0" applyNumberFormat="1" applyFont="1" applyFill="1" applyBorder="1" applyAlignment="1">
      <alignment horizontal="center" vertical="top" wrapText="1"/>
    </xf>
    <xf numFmtId="0" fontId="26" fillId="0" borderId="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3" fillId="2" borderId="12" xfId="1" applyFont="1" applyFill="1" applyBorder="1" applyAlignment="1" applyProtection="1">
      <alignment vertical="top" wrapText="1"/>
    </xf>
    <xf numFmtId="43" fontId="22" fillId="0" borderId="15" xfId="2" applyFont="1" applyBorder="1" applyAlignment="1" applyProtection="1">
      <alignment vertical="top" wrapText="1"/>
    </xf>
    <xf numFmtId="0" fontId="26" fillId="0" borderId="12" xfId="1" applyFont="1" applyFill="1" applyBorder="1" applyAlignment="1" applyProtection="1"/>
    <xf numFmtId="0" fontId="25" fillId="0" borderId="12" xfId="1" applyFont="1" applyBorder="1" applyAlignment="1" applyProtection="1">
      <alignment horizontal="justify" vertical="center" wrapText="1"/>
    </xf>
    <xf numFmtId="43" fontId="22" fillId="0" borderId="22" xfId="2" applyFont="1" applyBorder="1" applyAlignment="1" applyProtection="1">
      <alignment vertical="top" wrapText="1"/>
    </xf>
    <xf numFmtId="0" fontId="26" fillId="2" borderId="9" xfId="0" applyFont="1" applyFill="1" applyBorder="1" applyAlignment="1">
      <alignment horizontal="left" vertical="top" wrapText="1"/>
    </xf>
    <xf numFmtId="43" fontId="22" fillId="0" borderId="9" xfId="2" applyFont="1" applyBorder="1" applyAlignment="1" applyProtection="1">
      <alignment vertical="top"/>
    </xf>
    <xf numFmtId="43" fontId="22" fillId="0" borderId="9" xfId="2" applyFont="1" applyBorder="1" applyAlignment="1" applyProtection="1">
      <alignment vertical="top" wrapText="1"/>
    </xf>
    <xf numFmtId="43" fontId="26" fillId="0" borderId="12" xfId="2" applyFont="1" applyBorder="1" applyAlignment="1" applyProtection="1">
      <alignment vertical="top" wrapText="1"/>
    </xf>
    <xf numFmtId="0" fontId="27" fillId="0" borderId="11" xfId="0" applyFont="1" applyBorder="1" applyAlignment="1">
      <alignment horizontal="center" vertical="top" wrapText="1"/>
    </xf>
    <xf numFmtId="0" fontId="25" fillId="0" borderId="11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12" xfId="0" applyFont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top" wrapText="1"/>
    </xf>
    <xf numFmtId="0" fontId="25" fillId="0" borderId="12" xfId="0" applyFont="1" applyFill="1" applyBorder="1" applyAlignment="1">
      <alignment horizontal="left" vertical="top" wrapText="1"/>
    </xf>
    <xf numFmtId="1" fontId="23" fillId="0" borderId="12" xfId="1" applyNumberFormat="1" applyFont="1" applyBorder="1" applyAlignment="1" applyProtection="1">
      <alignment horizontal="center"/>
    </xf>
    <xf numFmtId="0" fontId="24" fillId="0" borderId="12" xfId="0" quotePrefix="1" applyFont="1" applyBorder="1" applyAlignment="1">
      <alignment horizontal="center" vertical="top" wrapText="1"/>
    </xf>
    <xf numFmtId="1" fontId="33" fillId="2" borderId="12" xfId="0" applyNumberFormat="1" applyFont="1" applyFill="1" applyBorder="1" applyAlignment="1">
      <alignment horizontal="center" vertical="top" wrapText="1"/>
    </xf>
    <xf numFmtId="1" fontId="32" fillId="2" borderId="12" xfId="0" applyNumberFormat="1" applyFont="1" applyFill="1" applyBorder="1" applyAlignment="1">
      <alignment horizontal="center" vertical="top" wrapText="1"/>
    </xf>
    <xf numFmtId="0" fontId="23" fillId="0" borderId="12" xfId="1" applyFont="1" applyBorder="1" applyAlignment="1" applyProtection="1"/>
    <xf numFmtId="1" fontId="33" fillId="2" borderId="22" xfId="0" applyNumberFormat="1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center"/>
    </xf>
    <xf numFmtId="0" fontId="27" fillId="0" borderId="9" xfId="0" applyFont="1" applyBorder="1" applyAlignment="1"/>
    <xf numFmtId="43" fontId="22" fillId="0" borderId="9" xfId="2" applyFont="1" applyBorder="1" applyAlignment="1" applyProtection="1"/>
    <xf numFmtId="0" fontId="25" fillId="2" borderId="14" xfId="0" applyFont="1" applyFill="1" applyBorder="1" applyAlignment="1">
      <alignment horizontal="center" vertical="top" wrapText="1"/>
    </xf>
    <xf numFmtId="49" fontId="27" fillId="0" borderId="9" xfId="0" applyNumberFormat="1" applyFont="1" applyBorder="1" applyAlignment="1"/>
    <xf numFmtId="43" fontId="22" fillId="0" borderId="9" xfId="2" applyFont="1" applyBorder="1" applyAlignment="1" applyProtection="1">
      <alignment horizontal="right"/>
    </xf>
    <xf numFmtId="43" fontId="26" fillId="2" borderId="9" xfId="2" applyFont="1" applyFill="1" applyBorder="1" applyAlignment="1" applyProtection="1">
      <alignment horizontal="center" vertical="top" wrapText="1"/>
    </xf>
    <xf numFmtId="49" fontId="33" fillId="2" borderId="9" xfId="2" applyNumberFormat="1" applyFont="1" applyFill="1" applyBorder="1" applyAlignment="1" applyProtection="1">
      <alignment horizontal="center" vertical="top" wrapText="1"/>
    </xf>
    <xf numFmtId="43" fontId="26" fillId="0" borderId="9" xfId="2" applyFont="1" applyBorder="1" applyAlignment="1" applyProtection="1">
      <alignment horizontal="left" vertical="top" wrapText="1"/>
    </xf>
    <xf numFmtId="1" fontId="26" fillId="2" borderId="10" xfId="0" applyNumberFormat="1" applyFont="1" applyFill="1" applyBorder="1" applyAlignment="1">
      <alignment horizontal="center" vertical="top" wrapText="1"/>
    </xf>
    <xf numFmtId="0" fontId="23" fillId="0" borderId="22" xfId="0" applyFont="1" applyBorder="1" applyAlignment="1">
      <alignment horizontal="left" vertical="top" wrapText="1"/>
    </xf>
    <xf numFmtId="43" fontId="23" fillId="0" borderId="22" xfId="2" applyFont="1" applyBorder="1" applyAlignment="1" applyProtection="1">
      <alignment vertical="top" wrapText="1"/>
    </xf>
    <xf numFmtId="1" fontId="26" fillId="0" borderId="12" xfId="1" applyNumberFormat="1" applyFont="1" applyBorder="1" applyAlignment="1" applyProtection="1">
      <alignment horizontal="center" vertical="top"/>
    </xf>
    <xf numFmtId="0" fontId="22" fillId="0" borderId="0" xfId="0" applyFont="1" applyAlignment="1">
      <alignment vertical="top"/>
    </xf>
    <xf numFmtId="0" fontId="26" fillId="0" borderId="9" xfId="0" applyFont="1" applyFill="1" applyBorder="1" applyAlignment="1">
      <alignment horizontal="left" vertical="top" wrapText="1"/>
    </xf>
    <xf numFmtId="0" fontId="25" fillId="0" borderId="0" xfId="0" applyFont="1" applyBorder="1" applyAlignment="1"/>
    <xf numFmtId="4" fontId="25" fillId="0" borderId="0" xfId="0" applyNumberFormat="1" applyFont="1" applyBorder="1" applyAlignment="1"/>
    <xf numFmtId="43" fontId="25" fillId="0" borderId="12" xfId="2" applyFont="1" applyBorder="1" applyAlignment="1" applyProtection="1">
      <alignment horizontal="right"/>
    </xf>
    <xf numFmtId="1" fontId="23" fillId="0" borderId="14" xfId="1" applyNumberFormat="1" applyFont="1" applyBorder="1" applyAlignment="1" applyProtection="1">
      <alignment horizontal="center"/>
    </xf>
    <xf numFmtId="0" fontId="23" fillId="0" borderId="12" xfId="1" applyFont="1" applyBorder="1" applyAlignment="1" applyProtection="1">
      <alignment vertical="center" wrapText="1"/>
    </xf>
    <xf numFmtId="0" fontId="25" fillId="2" borderId="12" xfId="0" applyFont="1" applyFill="1" applyBorder="1" applyAlignment="1">
      <alignment horizontal="center" vertical="top" wrapText="1"/>
    </xf>
    <xf numFmtId="0" fontId="25" fillId="0" borderId="26" xfId="0" applyFont="1" applyBorder="1" applyAlignment="1">
      <alignment horizontal="left" vertical="top" wrapText="1"/>
    </xf>
    <xf numFmtId="0" fontId="23" fillId="2" borderId="12" xfId="1" applyFont="1" applyFill="1" applyBorder="1" applyAlignment="1" applyProtection="1">
      <alignment vertical="center"/>
    </xf>
    <xf numFmtId="0" fontId="23" fillId="0" borderId="12" xfId="1" applyFont="1" applyFill="1" applyBorder="1" applyAlignment="1" applyProtection="1"/>
    <xf numFmtId="43" fontId="23" fillId="0" borderId="15" xfId="2" applyFont="1" applyBorder="1" applyAlignment="1" applyProtection="1">
      <alignment horizontal="right" vertical="top" wrapText="1"/>
    </xf>
    <xf numFmtId="43" fontId="45" fillId="0" borderId="15" xfId="2" applyFont="1" applyBorder="1" applyAlignment="1" applyProtection="1">
      <alignment horizontal="right" vertical="top" wrapText="1"/>
    </xf>
    <xf numFmtId="0" fontId="25" fillId="0" borderId="12" xfId="0" applyFont="1" applyBorder="1" applyAlignment="1"/>
    <xf numFmtId="43" fontId="25" fillId="0" borderId="12" xfId="2" applyFont="1" applyBorder="1" applyAlignment="1" applyProtection="1"/>
    <xf numFmtId="43" fontId="25" fillId="0" borderId="15" xfId="2" applyFont="1" applyBorder="1" applyAlignment="1" applyProtection="1">
      <alignment horizontal="center" vertical="top" wrapText="1"/>
    </xf>
    <xf numFmtId="1" fontId="32" fillId="2" borderId="12" xfId="1" applyNumberFormat="1" applyFont="1" applyFill="1" applyBorder="1" applyAlignment="1" applyProtection="1">
      <alignment horizontal="center"/>
    </xf>
    <xf numFmtId="49" fontId="26" fillId="2" borderId="10" xfId="0" applyNumberFormat="1" applyFont="1" applyFill="1" applyBorder="1" applyAlignment="1">
      <alignment horizontal="center" vertical="top" wrapText="1"/>
    </xf>
    <xf numFmtId="43" fontId="25" fillId="0" borderId="9" xfId="2" applyFont="1" applyBorder="1" applyAlignment="1" applyProtection="1">
      <alignment horizontal="right"/>
    </xf>
    <xf numFmtId="49" fontId="26" fillId="2" borderId="21" xfId="0" applyNumberFormat="1" applyFont="1" applyFill="1" applyBorder="1" applyAlignment="1">
      <alignment horizontal="center" vertical="top" wrapText="1"/>
    </xf>
    <xf numFmtId="43" fontId="25" fillId="0" borderId="22" xfId="2" applyFont="1" applyBorder="1" applyAlignment="1" applyProtection="1">
      <alignment vertical="top" wrapText="1"/>
    </xf>
    <xf numFmtId="43" fontId="26" fillId="0" borderId="0" xfId="2" applyFont="1" applyBorder="1" applyAlignment="1" applyProtection="1">
      <alignment vertical="top" wrapText="1"/>
    </xf>
    <xf numFmtId="49" fontId="22" fillId="0" borderId="10" xfId="0" applyNumberFormat="1" applyFont="1" applyBorder="1" applyAlignment="1">
      <alignment horizontal="center" vertical="top" wrapText="1"/>
    </xf>
    <xf numFmtId="49" fontId="22" fillId="0" borderId="14" xfId="0" applyNumberFormat="1" applyFont="1" applyBorder="1" applyAlignment="1">
      <alignment horizontal="center" vertical="top" wrapText="1"/>
    </xf>
    <xf numFmtId="49" fontId="25" fillId="0" borderId="14" xfId="0" applyNumberFormat="1" applyFont="1" applyBorder="1" applyAlignment="1">
      <alignment horizontal="center" vertical="top" wrapText="1"/>
    </xf>
    <xf numFmtId="49" fontId="25" fillId="2" borderId="14" xfId="0" applyNumberFormat="1" applyFont="1" applyFill="1" applyBorder="1" applyAlignment="1">
      <alignment horizontal="center" vertical="top" wrapText="1"/>
    </xf>
    <xf numFmtId="49" fontId="22" fillId="2" borderId="14" xfId="0" applyNumberFormat="1" applyFont="1" applyFill="1" applyBorder="1" applyAlignment="1">
      <alignment horizontal="center" vertical="top" wrapText="1"/>
    </xf>
    <xf numFmtId="4" fontId="25" fillId="0" borderId="12" xfId="0" applyNumberFormat="1" applyFont="1" applyBorder="1" applyAlignment="1"/>
    <xf numFmtId="49" fontId="32" fillId="0" borderId="12" xfId="0" applyNumberFormat="1" applyFont="1" applyFill="1" applyBorder="1" applyAlignment="1">
      <alignment horizontal="center" vertical="top" wrapText="1"/>
    </xf>
    <xf numFmtId="49" fontId="22" fillId="0" borderId="9" xfId="0" applyNumberFormat="1" applyFont="1" applyBorder="1" applyAlignment="1">
      <alignment horizontal="center"/>
    </xf>
    <xf numFmtId="43" fontId="31" fillId="0" borderId="9" xfId="2" applyFont="1" applyBorder="1" applyAlignment="1" applyProtection="1">
      <alignment horizontal="right"/>
    </xf>
    <xf numFmtId="4" fontId="25" fillId="0" borderId="12" xfId="0" applyNumberFormat="1" applyFont="1" applyBorder="1">
      <alignment vertical="center"/>
    </xf>
    <xf numFmtId="43" fontId="25" fillId="0" borderId="15" xfId="2" applyFont="1" applyBorder="1" applyAlignment="1" applyProtection="1">
      <alignment horizontal="right" vertical="center" wrapText="1"/>
    </xf>
    <xf numFmtId="43" fontId="25" fillId="0" borderId="30" xfId="2" applyFont="1" applyBorder="1" applyAlignment="1" applyProtection="1">
      <alignment horizontal="right" vertical="top" wrapText="1"/>
    </xf>
    <xf numFmtId="43" fontId="22" fillId="0" borderId="12" xfId="2" applyFont="1" applyBorder="1" applyAlignment="1" applyProtection="1"/>
    <xf numFmtId="0" fontId="22" fillId="0" borderId="12" xfId="0" applyFont="1" applyBorder="1" applyAlignment="1"/>
    <xf numFmtId="49" fontId="22" fillId="0" borderId="9" xfId="0" applyNumberFormat="1" applyFont="1" applyBorder="1" applyAlignment="1">
      <alignment horizontal="center" vertical="top" wrapText="1"/>
    </xf>
    <xf numFmtId="49" fontId="27" fillId="0" borderId="9" xfId="0" applyNumberFormat="1" applyFont="1" applyBorder="1" applyAlignment="1">
      <alignment horizontal="center" vertical="top" wrapText="1"/>
    </xf>
    <xf numFmtId="0" fontId="22" fillId="2" borderId="31" xfId="1" applyFont="1" applyFill="1" applyBorder="1" applyAlignment="1" applyProtection="1">
      <alignment horizontal="center" vertical="top" wrapText="1"/>
    </xf>
    <xf numFmtId="0" fontId="27" fillId="2" borderId="31" xfId="1" applyFont="1" applyFill="1" applyBorder="1" applyAlignment="1" applyProtection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49" fontId="23" fillId="2" borderId="10" xfId="0" applyNumberFormat="1" applyFont="1" applyFill="1" applyBorder="1" applyAlignment="1">
      <alignment horizontal="center" vertical="top" wrapText="1"/>
    </xf>
    <xf numFmtId="49" fontId="23" fillId="2" borderId="21" xfId="0" applyNumberFormat="1" applyFont="1" applyFill="1" applyBorder="1" applyAlignment="1">
      <alignment horizontal="center" vertical="top" wrapText="1"/>
    </xf>
    <xf numFmtId="43" fontId="23" fillId="0" borderId="15" xfId="2" applyFont="1" applyBorder="1" applyAlignment="1" applyProtection="1">
      <alignment vertical="top" wrapText="1"/>
    </xf>
    <xf numFmtId="49" fontId="32" fillId="2" borderId="22" xfId="0" applyNumberFormat="1" applyFont="1" applyFill="1" applyBorder="1" applyAlignment="1">
      <alignment horizontal="center" vertical="top" wrapText="1"/>
    </xf>
    <xf numFmtId="43" fontId="23" fillId="0" borderId="27" xfId="2" applyFont="1" applyBorder="1" applyAlignment="1" applyProtection="1">
      <alignment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33" fillId="2" borderId="17" xfId="0" applyNumberFormat="1" applyFont="1" applyFill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43" fontId="26" fillId="0" borderId="17" xfId="2" applyFont="1" applyBorder="1" applyAlignment="1" applyProtection="1">
      <alignment vertical="top" wrapText="1"/>
    </xf>
    <xf numFmtId="49" fontId="26" fillId="2" borderId="35" xfId="0" applyNumberFormat="1" applyFont="1" applyFill="1" applyBorder="1" applyAlignment="1">
      <alignment horizontal="center" vertical="top" wrapText="1"/>
    </xf>
    <xf numFmtId="49" fontId="33" fillId="2" borderId="35" xfId="0" applyNumberFormat="1" applyFont="1" applyFill="1" applyBorder="1" applyAlignment="1">
      <alignment horizontal="center" vertical="top" wrapText="1"/>
    </xf>
    <xf numFmtId="0" fontId="26" fillId="0" borderId="35" xfId="0" applyFont="1" applyBorder="1" applyAlignment="1">
      <alignment vertical="top" wrapText="1"/>
    </xf>
    <xf numFmtId="43" fontId="26" fillId="0" borderId="35" xfId="2" applyFont="1" applyBorder="1" applyAlignment="1" applyProtection="1">
      <alignment vertical="top" wrapText="1"/>
    </xf>
    <xf numFmtId="49" fontId="25" fillId="0" borderId="10" xfId="0" applyNumberFormat="1" applyFont="1" applyBorder="1" applyAlignment="1">
      <alignment horizontal="center" vertical="top" wrapText="1"/>
    </xf>
    <xf numFmtId="49" fontId="24" fillId="0" borderId="11" xfId="0" applyNumberFormat="1" applyFont="1" applyBorder="1" applyAlignment="1">
      <alignment horizontal="center" vertical="top" wrapText="1"/>
    </xf>
    <xf numFmtId="3" fontId="25" fillId="0" borderId="12" xfId="0" applyNumberFormat="1" applyFont="1" applyBorder="1" applyAlignment="1">
      <alignment vertical="center"/>
    </xf>
    <xf numFmtId="43" fontId="25" fillId="0" borderId="12" xfId="2" applyFont="1" applyBorder="1" applyAlignment="1" applyProtection="1">
      <alignment horizontal="center" vertical="top" wrapText="1"/>
    </xf>
    <xf numFmtId="49" fontId="32" fillId="2" borderId="9" xfId="0" applyNumberFormat="1" applyFont="1" applyFill="1" applyBorder="1" applyAlignment="1">
      <alignment horizontal="center" vertical="top" wrapText="1"/>
    </xf>
    <xf numFmtId="43" fontId="25" fillId="0" borderId="11" xfId="2" applyFont="1" applyBorder="1" applyAlignment="1" applyProtection="1">
      <alignment horizontal="center" vertical="top" wrapText="1"/>
    </xf>
    <xf numFmtId="43" fontId="25" fillId="0" borderId="13" xfId="2" applyFont="1" applyBorder="1" applyAlignment="1" applyProtection="1">
      <alignment horizontal="center" vertical="top" wrapText="1"/>
    </xf>
    <xf numFmtId="0" fontId="22" fillId="0" borderId="30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6" fillId="2" borderId="30" xfId="0" applyFont="1" applyFill="1" applyBorder="1" applyAlignment="1">
      <alignment horizontal="left" vertical="top" wrapText="1"/>
    </xf>
    <xf numFmtId="0" fontId="23" fillId="2" borderId="30" xfId="1" applyFont="1" applyFill="1" applyBorder="1" applyAlignment="1" applyProtection="1">
      <alignment vertical="center"/>
    </xf>
    <xf numFmtId="3" fontId="25" fillId="0" borderId="12" xfId="0" applyNumberFormat="1" applyFont="1" applyBorder="1" applyAlignment="1"/>
    <xf numFmtId="0" fontId="26" fillId="0" borderId="30" xfId="0" applyFont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43" fontId="22" fillId="0" borderId="12" xfId="2" applyFont="1" applyBorder="1" applyAlignment="1" applyProtection="1">
      <alignment horizontal="center" vertical="top" wrapText="1"/>
    </xf>
    <xf numFmtId="0" fontId="26" fillId="2" borderId="36" xfId="0" applyFont="1" applyFill="1" applyBorder="1" applyAlignment="1">
      <alignment horizontal="left" vertical="top" wrapText="1"/>
    </xf>
    <xf numFmtId="43" fontId="22" fillId="0" borderId="22" xfId="2" applyFont="1" applyBorder="1" applyAlignment="1" applyProtection="1">
      <alignment horizontal="center" vertical="top" wrapText="1"/>
    </xf>
    <xf numFmtId="49" fontId="25" fillId="0" borderId="9" xfId="0" applyNumberFormat="1" applyFont="1" applyBorder="1" applyAlignment="1">
      <alignment horizontal="center"/>
    </xf>
    <xf numFmtId="49" fontId="24" fillId="0" borderId="9" xfId="0" applyNumberFormat="1" applyFont="1" applyBorder="1" applyAlignment="1">
      <alignment horizontal="center"/>
    </xf>
    <xf numFmtId="49" fontId="22" fillId="0" borderId="18" xfId="0" applyNumberFormat="1" applyFont="1" applyBorder="1" applyAlignment="1">
      <alignment horizontal="center" vertical="top" wrapText="1"/>
    </xf>
    <xf numFmtId="0" fontId="22" fillId="0" borderId="37" xfId="0" applyFont="1" applyBorder="1" applyAlignment="1">
      <alignment horizontal="left" vertical="top" wrapText="1"/>
    </xf>
    <xf numFmtId="43" fontId="25" fillId="0" borderId="38" xfId="2" applyFont="1" applyBorder="1" applyAlignment="1" applyProtection="1">
      <alignment vertical="top" wrapText="1"/>
    </xf>
    <xf numFmtId="43" fontId="25" fillId="0" borderId="26" xfId="2" applyFont="1" applyBorder="1" applyAlignment="1" applyProtection="1">
      <alignment vertical="top" wrapText="1"/>
    </xf>
    <xf numFmtId="49" fontId="27" fillId="0" borderId="9" xfId="0" applyNumberFormat="1" applyFont="1" applyBorder="1" applyAlignment="1">
      <alignment horizontal="right"/>
    </xf>
    <xf numFmtId="0" fontId="22" fillId="0" borderId="26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26" fillId="2" borderId="26" xfId="0" applyFont="1" applyFill="1" applyBorder="1" applyAlignment="1">
      <alignment horizontal="left" vertical="top" wrapText="1"/>
    </xf>
    <xf numFmtId="0" fontId="23" fillId="2" borderId="26" xfId="1" applyFont="1" applyFill="1" applyBorder="1" applyAlignment="1" applyProtection="1">
      <alignment vertical="center"/>
    </xf>
    <xf numFmtId="0" fontId="23" fillId="2" borderId="26" xfId="0" applyFont="1" applyFill="1" applyBorder="1" applyAlignment="1">
      <alignment horizontal="left" vertical="top" wrapText="1"/>
    </xf>
    <xf numFmtId="43" fontId="25" fillId="0" borderId="30" xfId="2" applyFont="1" applyBorder="1" applyAlignment="1" applyProtection="1">
      <alignment vertical="top" wrapText="1"/>
    </xf>
    <xf numFmtId="49" fontId="22" fillId="0" borderId="21" xfId="0" applyNumberFormat="1" applyFont="1" applyBorder="1" applyAlignment="1">
      <alignment horizontal="center"/>
    </xf>
    <xf numFmtId="49" fontId="27" fillId="0" borderId="22" xfId="0" applyNumberFormat="1" applyFont="1" applyBorder="1" applyAlignment="1"/>
    <xf numFmtId="0" fontId="22" fillId="0" borderId="22" xfId="0" applyFont="1" applyBorder="1" applyAlignment="1">
      <alignment horizontal="left" wrapText="1"/>
    </xf>
    <xf numFmtId="43" fontId="22" fillId="0" borderId="22" xfId="2" applyFont="1" applyBorder="1" applyAlignment="1" applyProtection="1">
      <alignment horizontal="right"/>
    </xf>
    <xf numFmtId="49" fontId="33" fillId="2" borderId="11" xfId="0" applyNumberFormat="1" applyFont="1" applyFill="1" applyBorder="1" applyAlignment="1">
      <alignment horizontal="center" vertical="top" wrapText="1"/>
    </xf>
    <xf numFmtId="43" fontId="23" fillId="0" borderId="11" xfId="0" applyNumberFormat="1" applyFont="1" applyBorder="1" applyAlignment="1">
      <alignment vertical="top" wrapText="1"/>
    </xf>
    <xf numFmtId="43" fontId="25" fillId="0" borderId="9" xfId="2" applyFont="1" applyBorder="1" applyAlignment="1" applyProtection="1"/>
    <xf numFmtId="43" fontId="23" fillId="0" borderId="12" xfId="0" applyNumberFormat="1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43" fontId="22" fillId="0" borderId="27" xfId="2" applyFont="1" applyBorder="1" applyAlignment="1" applyProtection="1">
      <alignment horizontal="center" vertical="top" wrapText="1"/>
    </xf>
    <xf numFmtId="43" fontId="26" fillId="0" borderId="9" xfId="0" applyNumberFormat="1" applyFont="1" applyBorder="1" applyAlignment="1">
      <alignment vertical="top" wrapText="1"/>
    </xf>
    <xf numFmtId="43" fontId="26" fillId="0" borderId="19" xfId="0" applyNumberFormat="1" applyFont="1" applyBorder="1" applyAlignment="1">
      <alignment vertical="top" wrapText="1"/>
    </xf>
    <xf numFmtId="43" fontId="26" fillId="0" borderId="17" xfId="0" applyNumberFormat="1" applyFont="1" applyBorder="1" applyAlignment="1">
      <alignment vertical="top" wrapText="1"/>
    </xf>
    <xf numFmtId="0" fontId="26" fillId="0" borderId="35" xfId="0" applyFont="1" applyBorder="1" applyAlignment="1">
      <alignment horizontal="left" vertical="top" wrapText="1"/>
    </xf>
    <xf numFmtId="43" fontId="26" fillId="0" borderId="35" xfId="0" applyNumberFormat="1" applyFont="1" applyBorder="1" applyAlignment="1">
      <alignment vertical="top" wrapText="1"/>
    </xf>
    <xf numFmtId="0" fontId="27" fillId="2" borderId="41" xfId="1" applyFont="1" applyFill="1" applyBorder="1" applyAlignment="1" applyProtection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4" fontId="25" fillId="0" borderId="12" xfId="0" applyNumberFormat="1" applyFont="1" applyBorder="1" applyAlignment="1">
      <alignment horizontal="right" wrapText="1"/>
    </xf>
    <xf numFmtId="0" fontId="23" fillId="0" borderId="11" xfId="0" applyFont="1" applyBorder="1" applyAlignment="1">
      <alignment vertical="top" wrapText="1"/>
    </xf>
    <xf numFmtId="43" fontId="25" fillId="0" borderId="9" xfId="2" applyFont="1" applyBorder="1" applyAlignment="1" applyProtection="1">
      <alignment horizontal="right" vertical="center"/>
    </xf>
    <xf numFmtId="43" fontId="23" fillId="0" borderId="12" xfId="2" applyFont="1" applyBorder="1" applyAlignment="1" applyProtection="1">
      <alignment vertical="top"/>
    </xf>
    <xf numFmtId="49" fontId="26" fillId="2" borderId="22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left" vertical="top" wrapText="1"/>
    </xf>
    <xf numFmtId="49" fontId="26" fillId="2" borderId="22" xfId="0" applyNumberFormat="1" applyFont="1" applyFill="1" applyBorder="1" applyAlignment="1">
      <alignment horizontal="left" vertical="top" wrapText="1"/>
    </xf>
    <xf numFmtId="49" fontId="22" fillId="0" borderId="14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3" fontId="25" fillId="0" borderId="12" xfId="2" applyFont="1" applyBorder="1" applyAlignment="1" applyProtection="1">
      <alignment horizontal="right" vertical="center" wrapText="1"/>
    </xf>
    <xf numFmtId="49" fontId="25" fillId="2" borderId="14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justify" vertical="center" wrapText="1"/>
    </xf>
    <xf numFmtId="49" fontId="26" fillId="2" borderId="14" xfId="0" applyNumberFormat="1" applyFont="1" applyFill="1" applyBorder="1" applyAlignment="1">
      <alignment horizontal="center" vertical="center" wrapText="1"/>
    </xf>
    <xf numFmtId="49" fontId="33" fillId="2" borderId="12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32" fillId="2" borderId="12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justify" vertical="center" wrapText="1"/>
    </xf>
    <xf numFmtId="43" fontId="22" fillId="0" borderId="12" xfId="2" applyFont="1" applyBorder="1" applyAlignment="1" applyProtection="1">
      <alignment horizontal="right" vertical="center" wrapText="1"/>
    </xf>
    <xf numFmtId="49" fontId="26" fillId="2" borderId="21" xfId="0" applyNumberFormat="1" applyFont="1" applyFill="1" applyBorder="1" applyAlignment="1">
      <alignment horizontal="center" vertical="center" wrapText="1"/>
    </xf>
    <xf numFmtId="49" fontId="33" fillId="2" borderId="22" xfId="0" applyNumberFormat="1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vertical="center" wrapText="1"/>
    </xf>
    <xf numFmtId="43" fontId="22" fillId="0" borderId="22" xfId="2" applyFont="1" applyBorder="1" applyAlignment="1" applyProtection="1">
      <alignment horizontal="right" vertical="center" wrapText="1"/>
    </xf>
    <xf numFmtId="49" fontId="27" fillId="0" borderId="25" xfId="0" applyNumberFormat="1" applyFont="1" applyBorder="1">
      <alignment vertical="center"/>
    </xf>
    <xf numFmtId="0" fontId="26" fillId="2" borderId="9" xfId="0" applyFont="1" applyFill="1" applyBorder="1" applyAlignment="1">
      <alignment vertical="center" wrapText="1"/>
    </xf>
    <xf numFmtId="43" fontId="22" fillId="0" borderId="9" xfId="2" applyFont="1" applyBorder="1" applyAlignment="1" applyProtection="1">
      <alignment horizontal="right" vertical="center"/>
    </xf>
    <xf numFmtId="0" fontId="25" fillId="0" borderId="12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justify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left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justify" vertical="center" wrapText="1"/>
    </xf>
    <xf numFmtId="43" fontId="25" fillId="0" borderId="12" xfId="2" applyFont="1" applyBorder="1" applyAlignment="1" applyProtection="1">
      <alignment vertical="center" wrapText="1"/>
    </xf>
    <xf numFmtId="43" fontId="25" fillId="0" borderId="15" xfId="2" applyFont="1" applyBorder="1" applyAlignment="1" applyProtection="1">
      <alignment vertical="center" wrapText="1"/>
    </xf>
    <xf numFmtId="43" fontId="25" fillId="0" borderId="12" xfId="2" applyFont="1" applyBorder="1" applyAlignment="1" applyProtection="1">
      <alignment horizontal="right" vertical="center"/>
    </xf>
    <xf numFmtId="43" fontId="25" fillId="0" borderId="12" xfId="2" applyFont="1" applyBorder="1" applyAlignment="1" applyProtection="1">
      <alignment vertical="center"/>
    </xf>
    <xf numFmtId="0" fontId="25" fillId="0" borderId="0" xfId="0" applyFont="1" applyBorder="1" applyAlignment="1">
      <alignment horizontal="left"/>
    </xf>
    <xf numFmtId="0" fontId="24" fillId="0" borderId="0" xfId="0" applyFont="1" applyBorder="1" applyAlignment="1"/>
    <xf numFmtId="0" fontId="27" fillId="0" borderId="9" xfId="0" applyFont="1" applyBorder="1" applyAlignment="1">
      <alignment horizontal="left" vertical="top" wrapText="1"/>
    </xf>
    <xf numFmtId="0" fontId="27" fillId="2" borderId="9" xfId="1" applyFont="1" applyFill="1" applyBorder="1" applyAlignment="1">
      <alignment horizontal="center" vertical="top" wrapText="1"/>
      <protection locked="0"/>
    </xf>
    <xf numFmtId="0" fontId="46" fillId="0" borderId="0" xfId="0" applyFont="1" applyAlignment="1"/>
    <xf numFmtId="0" fontId="27" fillId="2" borderId="42" xfId="1" applyFont="1" applyFill="1" applyBorder="1" applyAlignment="1" applyProtection="1">
      <alignment horizontal="center" vertical="top" wrapText="1"/>
    </xf>
    <xf numFmtId="0" fontId="27" fillId="2" borderId="11" xfId="1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left" vertical="top" wrapText="1"/>
    </xf>
    <xf numFmtId="0" fontId="27" fillId="2" borderId="11" xfId="1" applyFont="1" applyFill="1" applyBorder="1" applyAlignment="1">
      <alignment horizontal="center" vertical="top" wrapText="1"/>
      <protection locked="0"/>
    </xf>
    <xf numFmtId="0" fontId="27" fillId="2" borderId="43" xfId="1" applyFont="1" applyFill="1" applyBorder="1" applyAlignment="1">
      <alignment horizontal="center" vertical="top" wrapText="1"/>
      <protection locked="0"/>
    </xf>
    <xf numFmtId="49" fontId="26" fillId="2" borderId="44" xfId="0" applyNumberFormat="1" applyFont="1" applyFill="1" applyBorder="1" applyAlignment="1">
      <alignment horizontal="center" vertical="top" wrapText="1"/>
    </xf>
    <xf numFmtId="0" fontId="25" fillId="0" borderId="45" xfId="0" applyFont="1" applyBorder="1" applyAlignment="1">
      <alignment vertical="top" wrapText="1"/>
    </xf>
    <xf numFmtId="49" fontId="23" fillId="2" borderId="44" xfId="0" applyNumberFormat="1" applyFont="1" applyFill="1" applyBorder="1" applyAlignment="1">
      <alignment horizontal="center" vertical="top" wrapText="1"/>
    </xf>
    <xf numFmtId="43" fontId="25" fillId="0" borderId="45" xfId="2" applyFont="1" applyBorder="1" applyAlignment="1" applyProtection="1">
      <alignment horizontal="right" vertical="top" wrapText="1"/>
    </xf>
    <xf numFmtId="1" fontId="23" fillId="2" borderId="44" xfId="1" applyNumberFormat="1" applyFont="1" applyFill="1" applyBorder="1" applyAlignment="1" applyProtection="1">
      <alignment horizontal="center" vertical="top"/>
    </xf>
    <xf numFmtId="4" fontId="25" fillId="0" borderId="12" xfId="0" applyNumberFormat="1" applyFont="1" applyBorder="1" applyAlignment="1">
      <alignment vertical="top"/>
    </xf>
    <xf numFmtId="4" fontId="25" fillId="0" borderId="45" xfId="0" applyNumberFormat="1" applyFont="1" applyBorder="1" applyAlignment="1">
      <alignment vertical="top"/>
    </xf>
    <xf numFmtId="43" fontId="22" fillId="0" borderId="45" xfId="2" applyFont="1" applyBorder="1" applyAlignment="1" applyProtection="1">
      <alignment horizontal="right" vertical="top" wrapText="1"/>
    </xf>
    <xf numFmtId="0" fontId="25" fillId="0" borderId="12" xfId="0" applyFont="1" applyBorder="1" applyAlignment="1">
      <alignment horizontal="center" vertical="center" wrapText="1"/>
    </xf>
    <xf numFmtId="1" fontId="26" fillId="2" borderId="44" xfId="1" applyNumberFormat="1" applyFont="1" applyFill="1" applyBorder="1" applyAlignment="1" applyProtection="1">
      <alignment horizontal="center" vertical="top"/>
    </xf>
    <xf numFmtId="165" fontId="25" fillId="0" borderId="12" xfId="2" applyNumberFormat="1" applyFont="1" applyBorder="1" applyAlignment="1" applyProtection="1">
      <alignment horizontal="right" vertical="top" wrapText="1"/>
    </xf>
    <xf numFmtId="165" fontId="25" fillId="0" borderId="45" xfId="2" applyNumberFormat="1" applyFont="1" applyBorder="1" applyAlignment="1" applyProtection="1">
      <alignment horizontal="right" vertical="top" wrapText="1"/>
    </xf>
    <xf numFmtId="1" fontId="26" fillId="0" borderId="44" xfId="1" applyNumberFormat="1" applyFont="1" applyFill="1" applyBorder="1" applyAlignment="1" applyProtection="1">
      <alignment horizontal="center" vertical="top"/>
    </xf>
    <xf numFmtId="0" fontId="26" fillId="0" borderId="12" xfId="1" applyFont="1" applyFill="1" applyBorder="1" applyAlignment="1" applyProtection="1">
      <alignment vertical="top"/>
    </xf>
    <xf numFmtId="43" fontId="25" fillId="0" borderId="45" xfId="2" applyFont="1" applyBorder="1" applyAlignment="1" applyProtection="1">
      <alignment horizontal="right" vertical="top"/>
    </xf>
    <xf numFmtId="49" fontId="22" fillId="0" borderId="44" xfId="0" applyNumberFormat="1" applyFont="1" applyBorder="1" applyAlignment="1">
      <alignment vertical="top"/>
    </xf>
    <xf numFmtId="49" fontId="22" fillId="0" borderId="12" xfId="0" applyNumberFormat="1" applyFont="1" applyBorder="1" applyAlignment="1">
      <alignment vertical="top"/>
    </xf>
    <xf numFmtId="49" fontId="25" fillId="0" borderId="12" xfId="0" applyNumberFormat="1" applyFont="1" applyBorder="1" applyAlignment="1">
      <alignment vertical="top"/>
    </xf>
    <xf numFmtId="43" fontId="22" fillId="0" borderId="45" xfId="2" applyFont="1" applyBorder="1" applyAlignment="1" applyProtection="1">
      <alignment horizontal="right" vertical="top"/>
    </xf>
    <xf numFmtId="1" fontId="26" fillId="0" borderId="44" xfId="1" applyNumberFormat="1" applyFont="1" applyFill="1" applyBorder="1" applyAlignment="1" applyProtection="1">
      <alignment horizontal="center"/>
    </xf>
    <xf numFmtId="43" fontId="28" fillId="0" borderId="45" xfId="2" applyFont="1" applyBorder="1" applyAlignment="1" applyProtection="1"/>
    <xf numFmtId="1" fontId="23" fillId="2" borderId="44" xfId="1" applyNumberFormat="1" applyFont="1" applyFill="1" applyBorder="1" applyAlignment="1" applyProtection="1">
      <alignment horizontal="center"/>
    </xf>
    <xf numFmtId="0" fontId="22" fillId="0" borderId="12" xfId="1" applyFont="1" applyFill="1" applyBorder="1" applyAlignment="1" applyProtection="1">
      <alignment horizontal="left"/>
    </xf>
    <xf numFmtId="1" fontId="23" fillId="0" borderId="44" xfId="1" applyNumberFormat="1" applyFont="1" applyFill="1" applyBorder="1" applyAlignment="1" applyProtection="1">
      <alignment horizontal="center"/>
    </xf>
    <xf numFmtId="1" fontId="29" fillId="0" borderId="44" xfId="1" applyNumberFormat="1" applyFont="1" applyFill="1" applyBorder="1" applyAlignment="1" applyProtection="1">
      <alignment horizontal="center"/>
    </xf>
    <xf numFmtId="1" fontId="31" fillId="0" borderId="44" xfId="1" applyNumberFormat="1" applyFont="1" applyFill="1" applyBorder="1" applyAlignment="1" applyProtection="1">
      <alignment horizontal="center"/>
    </xf>
    <xf numFmtId="1" fontId="31" fillId="0" borderId="46" xfId="1" applyNumberFormat="1" applyFont="1" applyFill="1" applyBorder="1" applyAlignment="1" applyProtection="1">
      <alignment horizontal="center"/>
    </xf>
    <xf numFmtId="1" fontId="31" fillId="0" borderId="17" xfId="1" applyNumberFormat="1" applyFont="1" applyFill="1" applyBorder="1" applyAlignment="1" applyProtection="1">
      <alignment horizontal="center"/>
    </xf>
    <xf numFmtId="49" fontId="23" fillId="2" borderId="17" xfId="0" applyNumberFormat="1" applyFont="1" applyFill="1" applyBorder="1" applyAlignment="1">
      <alignment horizontal="center" wrapText="1"/>
    </xf>
    <xf numFmtId="0" fontId="28" fillId="0" borderId="17" xfId="1" applyFont="1" applyBorder="1" applyAlignment="1" applyProtection="1">
      <alignment horizontal="left" wrapText="1"/>
    </xf>
    <xf numFmtId="43" fontId="28" fillId="0" borderId="17" xfId="2" applyFont="1" applyBorder="1" applyAlignment="1" applyProtection="1"/>
    <xf numFmtId="43" fontId="28" fillId="0" borderId="47" xfId="2" applyFont="1" applyBorder="1" applyAlignment="1" applyProtection="1"/>
    <xf numFmtId="43" fontId="49" fillId="0" borderId="19" xfId="2" applyFont="1" applyBorder="1" applyAlignment="1" applyProtection="1">
      <alignment vertical="top" wrapText="1"/>
    </xf>
    <xf numFmtId="43" fontId="49" fillId="0" borderId="22" xfId="2" applyFont="1" applyBorder="1" applyAlignment="1" applyProtection="1">
      <alignment vertical="top" wrapText="1"/>
    </xf>
    <xf numFmtId="43" fontId="49" fillId="0" borderId="9" xfId="2" applyFont="1" applyBorder="1" applyAlignment="1" applyProtection="1">
      <alignment vertical="top" wrapText="1"/>
    </xf>
    <xf numFmtId="43" fontId="50" fillId="0" borderId="9" xfId="2" applyFont="1" applyBorder="1" applyAlignment="1" applyProtection="1">
      <alignment horizontal="right" vertical="top" wrapText="1"/>
    </xf>
    <xf numFmtId="0" fontId="50" fillId="2" borderId="9" xfId="1" applyFont="1" applyFill="1" applyBorder="1" applyAlignment="1" applyProtection="1">
      <alignment horizontal="center" vertical="top" wrapText="1"/>
    </xf>
    <xf numFmtId="49" fontId="51" fillId="2" borderId="12" xfId="0" applyNumberFormat="1" applyFont="1" applyFill="1" applyBorder="1" applyAlignment="1">
      <alignment horizontal="center" vertical="center" wrapText="1"/>
    </xf>
    <xf numFmtId="1" fontId="48" fillId="2" borderId="9" xfId="0" applyNumberFormat="1" applyFont="1" applyFill="1" applyBorder="1" applyAlignment="1">
      <alignment horizontal="center" vertical="center" wrapText="1"/>
    </xf>
    <xf numFmtId="49" fontId="48" fillId="2" borderId="19" xfId="0" applyNumberFormat="1" applyFont="1" applyFill="1" applyBorder="1" applyAlignment="1">
      <alignment horizontal="center" vertical="center" wrapText="1"/>
    </xf>
    <xf numFmtId="49" fontId="48" fillId="2" borderId="22" xfId="0" applyNumberFormat="1" applyFont="1" applyFill="1" applyBorder="1" applyAlignment="1">
      <alignment horizontal="center" vertical="center" wrapText="1"/>
    </xf>
    <xf numFmtId="1" fontId="51" fillId="2" borderId="9" xfId="0" applyNumberFormat="1" applyFont="1" applyFill="1" applyBorder="1" applyAlignment="1">
      <alignment horizontal="center" vertical="center" wrapText="1"/>
    </xf>
    <xf numFmtId="49" fontId="50" fillId="0" borderId="19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51" fillId="2" borderId="19" xfId="0" applyNumberFormat="1" applyFont="1" applyFill="1" applyBorder="1" applyAlignment="1">
      <alignment horizontal="center" vertical="center" wrapText="1"/>
    </xf>
    <xf numFmtId="49" fontId="51" fillId="2" borderId="11" xfId="0" applyNumberFormat="1" applyFont="1" applyFill="1" applyBorder="1" applyAlignment="1">
      <alignment horizontal="center" vertic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49" fontId="48" fillId="2" borderId="12" xfId="0" applyNumberFormat="1" applyFont="1" applyFill="1" applyBorder="1" applyAlignment="1">
      <alignment horizontal="center" vertical="center" wrapText="1"/>
    </xf>
    <xf numFmtId="49" fontId="50" fillId="0" borderId="9" xfId="0" applyNumberFormat="1" applyFont="1" applyBorder="1" applyAlignment="1">
      <alignment horizontal="center" vertical="center"/>
    </xf>
    <xf numFmtId="49" fontId="50" fillId="0" borderId="11" xfId="0" applyNumberFormat="1" applyFont="1" applyBorder="1" applyAlignment="1">
      <alignment horizontal="center" vertical="center" wrapText="1"/>
    </xf>
    <xf numFmtId="49" fontId="50" fillId="0" borderId="9" xfId="2" applyNumberFormat="1" applyFont="1" applyBorder="1" applyAlignment="1" applyProtection="1">
      <alignment horizontal="center" vertical="center"/>
    </xf>
    <xf numFmtId="49" fontId="52" fillId="0" borderId="9" xfId="0" applyNumberFormat="1" applyFont="1" applyBorder="1" applyAlignment="1">
      <alignment horizontal="center" vertical="center"/>
    </xf>
    <xf numFmtId="49" fontId="48" fillId="2" borderId="9" xfId="0" applyNumberFormat="1" applyFont="1" applyFill="1" applyBorder="1" applyAlignment="1">
      <alignment horizontal="center" vertical="center" wrapText="1"/>
    </xf>
    <xf numFmtId="49" fontId="48" fillId="2" borderId="12" xfId="0" applyNumberFormat="1" applyFont="1" applyFill="1" applyBorder="1" applyAlignment="1">
      <alignment horizontal="center" vertical="top" wrapText="1"/>
    </xf>
    <xf numFmtId="49" fontId="52" fillId="0" borderId="12" xfId="0" applyNumberFormat="1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1" fontId="48" fillId="2" borderId="12" xfId="0" applyNumberFormat="1" applyFont="1" applyFill="1" applyBorder="1" applyAlignment="1">
      <alignment horizontal="center" vertical="center" wrapText="1"/>
    </xf>
    <xf numFmtId="1" fontId="48" fillId="2" borderId="22" xfId="0" applyNumberFormat="1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/>
    </xf>
    <xf numFmtId="49" fontId="51" fillId="2" borderId="12" xfId="0" applyNumberFormat="1" applyFont="1" applyFill="1" applyBorder="1" applyAlignment="1">
      <alignment horizontal="center" vertical="top" wrapText="1"/>
    </xf>
    <xf numFmtId="49" fontId="48" fillId="2" borderId="9" xfId="2" applyNumberFormat="1" applyFont="1" applyFill="1" applyBorder="1" applyAlignment="1" applyProtection="1">
      <alignment horizontal="center" vertical="center" wrapText="1"/>
    </xf>
    <xf numFmtId="0" fontId="50" fillId="2" borderId="9" xfId="1" applyFont="1" applyFill="1" applyBorder="1" applyAlignment="1" applyProtection="1">
      <alignment horizontal="center" vertical="center" wrapText="1"/>
    </xf>
    <xf numFmtId="49" fontId="50" fillId="0" borderId="12" xfId="0" applyNumberFormat="1" applyFont="1" applyBorder="1" applyAlignment="1">
      <alignment horizontal="center" vertical="top" wrapText="1"/>
    </xf>
    <xf numFmtId="49" fontId="50" fillId="2" borderId="12" xfId="0" applyNumberFormat="1" applyFont="1" applyFill="1" applyBorder="1" applyAlignment="1">
      <alignment horizontal="center" vertical="top" wrapText="1"/>
    </xf>
    <xf numFmtId="1" fontId="51" fillId="2" borderId="12" xfId="1" applyNumberFormat="1" applyFont="1" applyFill="1" applyBorder="1" applyAlignment="1" applyProtection="1">
      <alignment horizontal="center"/>
    </xf>
    <xf numFmtId="0" fontId="52" fillId="0" borderId="12" xfId="0" applyFont="1" applyBorder="1" applyAlignment="1"/>
    <xf numFmtId="0" fontId="52" fillId="0" borderId="12" xfId="0" applyFont="1" applyFill="1" applyBorder="1" applyAlignment="1"/>
    <xf numFmtId="49" fontId="50" fillId="0" borderId="9" xfId="0" applyNumberFormat="1" applyFont="1" applyBorder="1" applyAlignment="1">
      <alignment horizontal="center" vertical="center" wrapText="1"/>
    </xf>
    <xf numFmtId="0" fontId="50" fillId="2" borderId="31" xfId="1" applyFont="1" applyFill="1" applyBorder="1" applyAlignment="1" applyProtection="1">
      <alignment horizontal="center" vertical="top" wrapText="1"/>
    </xf>
    <xf numFmtId="49" fontId="51" fillId="2" borderId="22" xfId="0" applyNumberFormat="1" applyFont="1" applyFill="1" applyBorder="1" applyAlignment="1">
      <alignment horizontal="center" vertical="center" wrapText="1"/>
    </xf>
    <xf numFmtId="49" fontId="48" fillId="2" borderId="17" xfId="0" applyNumberFormat="1" applyFont="1" applyFill="1" applyBorder="1" applyAlignment="1">
      <alignment horizontal="center" vertical="center" wrapText="1"/>
    </xf>
    <xf numFmtId="49" fontId="48" fillId="2" borderId="35" xfId="0" applyNumberFormat="1" applyFont="1" applyFill="1" applyBorder="1" applyAlignment="1">
      <alignment horizontal="center" vertical="center" wrapText="1"/>
    </xf>
    <xf numFmtId="49" fontId="52" fillId="0" borderId="11" xfId="0" applyNumberFormat="1" applyFont="1" applyBorder="1" applyAlignment="1">
      <alignment horizontal="center" vertical="center" wrapText="1"/>
    </xf>
    <xf numFmtId="49" fontId="51" fillId="2" borderId="9" xfId="0" applyNumberFormat="1" applyFont="1" applyFill="1" applyBorder="1" applyAlignment="1">
      <alignment horizontal="center" vertical="center" wrapText="1"/>
    </xf>
    <xf numFmtId="0" fontId="50" fillId="2" borderId="28" xfId="1" applyFont="1" applyFill="1" applyBorder="1" applyAlignment="1" applyProtection="1">
      <alignment horizontal="center" vertical="top" wrapText="1"/>
    </xf>
    <xf numFmtId="49" fontId="52" fillId="0" borderId="23" xfId="0" applyNumberFormat="1" applyFont="1" applyBorder="1" applyAlignment="1">
      <alignment horizontal="center" vertical="center"/>
    </xf>
    <xf numFmtId="49" fontId="50" fillId="0" borderId="22" xfId="0" applyNumberFormat="1" applyFont="1" applyBorder="1" applyAlignment="1">
      <alignment horizontal="center" vertical="center"/>
    </xf>
    <xf numFmtId="49" fontId="50" fillId="0" borderId="25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49" fontId="39" fillId="2" borderId="12" xfId="0" applyNumberFormat="1" applyFont="1" applyFill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47" fillId="2" borderId="12" xfId="0" applyNumberFormat="1" applyFont="1" applyFill="1" applyBorder="1" applyAlignment="1">
      <alignment horizontal="center" vertical="top" wrapText="1"/>
    </xf>
    <xf numFmtId="49" fontId="47" fillId="2" borderId="26" xfId="0" applyNumberFormat="1" applyFont="1" applyFill="1" applyBorder="1" applyAlignment="1">
      <alignment horizontal="center" vertical="center" wrapText="1"/>
    </xf>
    <xf numFmtId="49" fontId="39" fillId="2" borderId="9" xfId="0" applyNumberFormat="1" applyFont="1" applyFill="1" applyBorder="1" applyAlignment="1">
      <alignment horizontal="center" vertical="center" wrapText="1"/>
    </xf>
    <xf numFmtId="49" fontId="48" fillId="2" borderId="11" xfId="0" applyNumberFormat="1" applyFont="1" applyFill="1" applyBorder="1" applyAlignment="1">
      <alignment horizontal="center" vertical="center" wrapText="1"/>
    </xf>
    <xf numFmtId="0" fontId="26" fillId="2" borderId="12" xfId="1" applyFont="1" applyFill="1" applyBorder="1" applyAlignment="1" applyProtection="1"/>
    <xf numFmtId="1" fontId="48" fillId="2" borderId="14" xfId="0" applyNumberFormat="1" applyFont="1" applyFill="1" applyBorder="1" applyAlignment="1">
      <alignment horizontal="center" vertical="top" wrapText="1"/>
    </xf>
    <xf numFmtId="49" fontId="53" fillId="2" borderId="12" xfId="0" applyNumberFormat="1" applyFont="1" applyFill="1" applyBorder="1" applyAlignment="1">
      <alignment horizontal="center" vertical="top" wrapText="1"/>
    </xf>
    <xf numFmtId="0" fontId="48" fillId="0" borderId="12" xfId="0" applyFont="1" applyBorder="1" applyAlignment="1">
      <alignment horizontal="left" vertical="top" wrapText="1"/>
    </xf>
    <xf numFmtId="43" fontId="50" fillId="0" borderId="12" xfId="2" applyFont="1" applyBorder="1" applyAlignment="1" applyProtection="1">
      <alignment horizontal="right" vertical="top" wrapText="1"/>
    </xf>
    <xf numFmtId="43" fontId="50" fillId="0" borderId="15" xfId="2" applyFont="1" applyBorder="1" applyAlignment="1" applyProtection="1">
      <alignment horizontal="right" vertical="top" wrapText="1"/>
    </xf>
    <xf numFmtId="0" fontId="50" fillId="0" borderId="0" xfId="0" applyFont="1" applyAlignment="1"/>
    <xf numFmtId="49" fontId="47" fillId="2" borderId="11" xfId="0" applyNumberFormat="1" applyFont="1" applyFill="1" applyBorder="1" applyAlignment="1">
      <alignment horizontal="center" vertical="center" wrapText="1"/>
    </xf>
    <xf numFmtId="0" fontId="40" fillId="0" borderId="0" xfId="0" applyFont="1" applyAlignment="1" applyProtection="1">
      <protection locked="0"/>
    </xf>
    <xf numFmtId="49" fontId="40" fillId="0" borderId="10" xfId="0" applyNumberFormat="1" applyFont="1" applyBorder="1" applyAlignment="1">
      <alignment horizontal="left"/>
    </xf>
    <xf numFmtId="49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wrapText="1"/>
    </xf>
    <xf numFmtId="43" fontId="40" fillId="0" borderId="13" xfId="2" applyFont="1" applyBorder="1" applyAlignment="1">
      <protection locked="0"/>
    </xf>
    <xf numFmtId="43" fontId="40" fillId="0" borderId="11" xfId="2" applyFont="1" applyBorder="1" applyAlignment="1">
      <protection locked="0"/>
    </xf>
    <xf numFmtId="49" fontId="40" fillId="0" borderId="14" xfId="0" applyNumberFormat="1" applyFont="1" applyBorder="1" applyAlignment="1">
      <alignment horizontal="left"/>
    </xf>
    <xf numFmtId="49" fontId="40" fillId="0" borderId="12" xfId="0" applyNumberFormat="1" applyFont="1" applyBorder="1" applyAlignment="1">
      <alignment horizontal="center" vertical="center"/>
    </xf>
    <xf numFmtId="43" fontId="40" fillId="0" borderId="15" xfId="2" applyFont="1" applyBorder="1" applyAlignment="1">
      <protection locked="0"/>
    </xf>
    <xf numFmtId="43" fontId="40" fillId="0" borderId="15" xfId="2" applyFont="1" applyBorder="1" applyAlignment="1">
      <alignment vertical="top"/>
      <protection locked="0"/>
    </xf>
    <xf numFmtId="43" fontId="40" fillId="0" borderId="12" xfId="2" applyFont="1" applyBorder="1" applyAlignment="1">
      <alignment vertical="top"/>
      <protection locked="0"/>
    </xf>
    <xf numFmtId="43" fontId="40" fillId="0" borderId="12" xfId="2" applyFont="1" applyBorder="1" applyAlignment="1">
      <protection locked="0"/>
    </xf>
    <xf numFmtId="49" fontId="40" fillId="0" borderId="14" xfId="0" applyNumberFormat="1" applyFont="1" applyBorder="1" applyAlignment="1">
      <alignment horizontal="left" vertical="center"/>
    </xf>
    <xf numFmtId="43" fontId="40" fillId="0" borderId="12" xfId="2" applyFont="1" applyBorder="1" applyAlignment="1">
      <alignment vertical="center"/>
      <protection locked="0"/>
    </xf>
    <xf numFmtId="49" fontId="40" fillId="0" borderId="16" xfId="0" applyNumberFormat="1" applyFont="1" applyBorder="1" applyAlignment="1">
      <alignment horizontal="left"/>
    </xf>
    <xf numFmtId="49" fontId="40" fillId="0" borderId="17" xfId="0" applyNumberFormat="1" applyFont="1" applyBorder="1" applyAlignment="1">
      <alignment horizontal="center" vertical="center"/>
    </xf>
    <xf numFmtId="0" fontId="40" fillId="0" borderId="17" xfId="0" applyFont="1" applyBorder="1" applyAlignment="1"/>
    <xf numFmtId="43" fontId="40" fillId="0" borderId="17" xfId="2" applyFont="1" applyBorder="1" applyAlignment="1">
      <protection locked="0"/>
    </xf>
    <xf numFmtId="49" fontId="42" fillId="0" borderId="9" xfId="0" applyNumberFormat="1" applyFont="1" applyBorder="1" applyAlignment="1">
      <alignment horizontal="left"/>
    </xf>
    <xf numFmtId="0" fontId="42" fillId="0" borderId="9" xfId="0" applyFont="1" applyBorder="1" applyAlignment="1"/>
    <xf numFmtId="43" fontId="42" fillId="0" borderId="9" xfId="2" applyFont="1" applyBorder="1" applyAlignment="1">
      <protection locked="0"/>
    </xf>
    <xf numFmtId="49" fontId="40" fillId="0" borderId="18" xfId="0" applyNumberFormat="1" applyFont="1" applyBorder="1" applyAlignment="1">
      <alignment horizontal="left"/>
    </xf>
    <xf numFmtId="49" fontId="40" fillId="0" borderId="19" xfId="0" applyNumberFormat="1" applyFont="1" applyBorder="1" applyAlignment="1">
      <alignment horizontal="center" vertical="center"/>
    </xf>
    <xf numFmtId="0" fontId="42" fillId="0" borderId="19" xfId="0" applyFont="1" applyBorder="1" applyAlignment="1"/>
    <xf numFmtId="43" fontId="42" fillId="0" borderId="19" xfId="2" applyFont="1" applyBorder="1" applyAlignment="1">
      <protection locked="0"/>
    </xf>
    <xf numFmtId="43" fontId="40" fillId="0" borderId="20" xfId="2" applyFont="1" applyBorder="1" applyAlignment="1">
      <alignment vertical="top"/>
      <protection locked="0"/>
    </xf>
    <xf numFmtId="43" fontId="40" fillId="0" borderId="19" xfId="2" applyFont="1" applyBorder="1" applyAlignment="1">
      <alignment vertical="top"/>
      <protection locked="0"/>
    </xf>
    <xf numFmtId="49" fontId="40" fillId="0" borderId="21" xfId="0" applyNumberFormat="1" applyFont="1" applyBorder="1" applyAlignment="1">
      <alignment horizontal="left"/>
    </xf>
    <xf numFmtId="49" fontId="40" fillId="0" borderId="22" xfId="0" applyNumberFormat="1" applyFont="1" applyBorder="1" applyAlignment="1">
      <alignment horizontal="center" vertical="center"/>
    </xf>
    <xf numFmtId="0" fontId="40" fillId="0" borderId="22" xfId="0" applyFont="1" applyBorder="1" applyAlignment="1"/>
    <xf numFmtId="43" fontId="40" fillId="0" borderId="22" xfId="2" applyFont="1" applyBorder="1" applyAlignment="1">
      <protection locked="0"/>
    </xf>
    <xf numFmtId="49" fontId="42" fillId="0" borderId="9" xfId="0" applyNumberFormat="1" applyFont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center"/>
      <protection locked="0"/>
    </xf>
    <xf numFmtId="49" fontId="42" fillId="0" borderId="23" xfId="0" applyNumberFormat="1" applyFont="1" applyBorder="1" applyAlignment="1" applyProtection="1">
      <alignment horizontal="left"/>
      <protection locked="0"/>
    </xf>
    <xf numFmtId="43" fontId="42" fillId="0" borderId="23" xfId="2" applyFont="1" applyBorder="1" applyAlignment="1">
      <alignment vertical="center"/>
      <protection locked="0"/>
    </xf>
    <xf numFmtId="0" fontId="42" fillId="0" borderId="25" xfId="0" applyFont="1" applyBorder="1" applyAlignment="1" applyProtection="1">
      <protection locked="0"/>
    </xf>
    <xf numFmtId="49" fontId="42" fillId="0" borderId="9" xfId="0" applyNumberFormat="1" applyFont="1" applyBorder="1" applyAlignment="1" applyProtection="1">
      <alignment horizontal="left"/>
      <protection locked="0"/>
    </xf>
    <xf numFmtId="43" fontId="40" fillId="0" borderId="9" xfId="2" applyFont="1" applyBorder="1" applyAlignment="1">
      <protection locked="0"/>
    </xf>
    <xf numFmtId="43" fontId="42" fillId="0" borderId="9" xfId="2" applyFont="1" applyBorder="1" applyAlignment="1">
      <alignment horizontal="left" vertical="center"/>
      <protection locked="0"/>
    </xf>
    <xf numFmtId="43" fontId="42" fillId="0" borderId="23" xfId="2" applyFont="1" applyBorder="1" applyAlignment="1">
      <protection locked="0"/>
    </xf>
    <xf numFmtId="49" fontId="42" fillId="0" borderId="8" xfId="0" applyNumberFormat="1" applyFont="1" applyBorder="1" applyAlignment="1" applyProtection="1">
      <alignment horizontal="left"/>
      <protection locked="0"/>
    </xf>
    <xf numFmtId="49" fontId="42" fillId="0" borderId="25" xfId="0" applyNumberFormat="1" applyFont="1" applyBorder="1" applyAlignment="1" applyProtection="1">
      <alignment horizontal="left"/>
      <protection locked="0"/>
    </xf>
    <xf numFmtId="49" fontId="42" fillId="0" borderId="23" xfId="0" applyNumberFormat="1" applyFont="1" applyBorder="1" applyAlignment="1" applyProtection="1">
      <alignment horizontal="center"/>
      <protection locked="0"/>
    </xf>
    <xf numFmtId="43" fontId="42" fillId="0" borderId="23" xfId="2" applyFont="1" applyBorder="1" applyAlignment="1">
      <alignment horizontal="center" vertical="center"/>
      <protection locked="0"/>
    </xf>
    <xf numFmtId="164" fontId="42" fillId="0" borderId="24" xfId="2" applyNumberFormat="1" applyFont="1" applyBorder="1" applyAlignment="1">
      <alignment horizontal="left" vertical="center"/>
      <protection locked="0"/>
    </xf>
    <xf numFmtId="49" fontId="42" fillId="0" borderId="25" xfId="0" applyNumberFormat="1" applyFont="1" applyBorder="1" applyAlignment="1" applyProtection="1">
      <alignment horizontal="center"/>
      <protection locked="0"/>
    </xf>
    <xf numFmtId="0" fontId="42" fillId="2" borderId="9" xfId="1" applyFont="1" applyFill="1" applyBorder="1" applyAlignment="1">
      <alignment horizontal="center" vertical="center" wrapText="1"/>
      <protection locked="0"/>
    </xf>
    <xf numFmtId="0" fontId="42" fillId="0" borderId="9" xfId="0" applyFont="1" applyBorder="1" applyAlignment="1" applyProtection="1">
      <alignment horizontal="center" vertical="top"/>
      <protection locked="0"/>
    </xf>
    <xf numFmtId="49" fontId="40" fillId="0" borderId="10" xfId="0" applyNumberFormat="1" applyFont="1" applyBorder="1" applyAlignment="1" applyProtection="1">
      <alignment horizontal="center"/>
      <protection locked="0"/>
    </xf>
    <xf numFmtId="49" fontId="40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/>
    <xf numFmtId="49" fontId="40" fillId="0" borderId="14" xfId="0" applyNumberFormat="1" applyFont="1" applyBorder="1" applyAlignment="1" applyProtection="1">
      <alignment horizontal="center"/>
      <protection locked="0"/>
    </xf>
    <xf numFmtId="49" fontId="40" fillId="0" borderId="12" xfId="0" applyNumberFormat="1" applyFont="1" applyBorder="1" applyAlignment="1" applyProtection="1">
      <alignment horizontal="center" vertical="center"/>
      <protection locked="0"/>
    </xf>
    <xf numFmtId="49" fontId="40" fillId="0" borderId="21" xfId="0" applyNumberFormat="1" applyFont="1" applyBorder="1" applyAlignment="1" applyProtection="1">
      <alignment horizontal="center"/>
      <protection locked="0"/>
    </xf>
    <xf numFmtId="49" fontId="40" fillId="0" borderId="22" xfId="0" applyNumberFormat="1" applyFont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protection locked="0"/>
    </xf>
    <xf numFmtId="49" fontId="40" fillId="0" borderId="18" xfId="0" applyNumberFormat="1" applyFont="1" applyBorder="1" applyAlignment="1" applyProtection="1">
      <alignment horizontal="center"/>
      <protection locked="0"/>
    </xf>
    <xf numFmtId="49" fontId="40" fillId="0" borderId="19" xfId="0" applyNumberFormat="1" applyFont="1" applyBorder="1" applyAlignment="1" applyProtection="1">
      <alignment horizontal="center" vertical="center"/>
      <protection locked="0"/>
    </xf>
    <xf numFmtId="49" fontId="4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Border="1" applyAlignment="1" applyProtection="1">
      <protection locked="0"/>
    </xf>
    <xf numFmtId="43" fontId="40" fillId="0" borderId="19" xfId="2" applyFont="1" applyBorder="1" applyAlignment="1">
      <protection locked="0"/>
    </xf>
    <xf numFmtId="0" fontId="40" fillId="0" borderId="12" xfId="0" applyFont="1" applyBorder="1" applyAlignment="1" applyProtection="1">
      <protection locked="0"/>
    </xf>
    <xf numFmtId="0" fontId="40" fillId="0" borderId="22" xfId="0" applyFont="1" applyBorder="1" applyAlignment="1" applyProtection="1">
      <protection locked="0"/>
    </xf>
    <xf numFmtId="3" fontId="40" fillId="0" borderId="12" xfId="0" applyNumberFormat="1" applyFont="1" applyBorder="1" applyAlignment="1">
      <alignment vertical="top" wrapText="1"/>
    </xf>
    <xf numFmtId="43" fontId="40" fillId="0" borderId="12" xfId="2" applyFont="1" applyBorder="1" applyAlignment="1" applyProtection="1">
      <alignment horizontal="right" wrapText="1"/>
    </xf>
    <xf numFmtId="43" fontId="40" fillId="0" borderId="15" xfId="0" applyNumberFormat="1" applyFont="1" applyBorder="1" applyAlignment="1"/>
    <xf numFmtId="43" fontId="40" fillId="0" borderId="15" xfId="2" applyFont="1" applyBorder="1" applyAlignment="1" applyProtection="1">
      <alignment horizontal="right" wrapText="1"/>
    </xf>
    <xf numFmtId="49" fontId="43" fillId="0" borderId="14" xfId="0" applyNumberFormat="1" applyFont="1" applyFill="1" applyBorder="1" applyAlignment="1">
      <alignment horizontal="center"/>
    </xf>
    <xf numFmtId="0" fontId="40" fillId="0" borderId="12" xfId="0" applyFont="1" applyBorder="1" applyAlignment="1">
      <alignment horizontal="center" vertical="top"/>
    </xf>
    <xf numFmtId="43" fontId="40" fillId="0" borderId="15" xfId="2" applyFont="1" applyBorder="1" applyAlignment="1" applyProtection="1"/>
    <xf numFmtId="49" fontId="41" fillId="0" borderId="14" xfId="0" applyNumberFormat="1" applyFont="1" applyFill="1" applyBorder="1" applyAlignment="1">
      <alignment horizontal="center"/>
    </xf>
    <xf numFmtId="49" fontId="43" fillId="0" borderId="21" xfId="0" applyNumberFormat="1" applyFont="1" applyFill="1" applyBorder="1" applyAlignment="1">
      <alignment horizontal="center"/>
    </xf>
    <xf numFmtId="0" fontId="40" fillId="0" borderId="22" xfId="0" applyFont="1" applyBorder="1" applyAlignment="1">
      <alignment horizontal="left" vertical="top" wrapText="1"/>
    </xf>
    <xf numFmtId="43" fontId="40" fillId="0" borderId="22" xfId="2" applyFont="1" applyBorder="1" applyAlignment="1" applyProtection="1">
      <alignment horizontal="right" wrapText="1"/>
    </xf>
    <xf numFmtId="43" fontId="40" fillId="0" borderId="27" xfId="2" applyFont="1" applyBorder="1" applyAlignment="1" applyProtection="1">
      <alignment horizontal="right" wrapText="1"/>
    </xf>
    <xf numFmtId="49" fontId="42" fillId="0" borderId="28" xfId="0" applyNumberFormat="1" applyFont="1" applyBorder="1" applyAlignment="1">
      <alignment horizontal="center" vertical="top" wrapText="1"/>
    </xf>
    <xf numFmtId="0" fontId="42" fillId="0" borderId="28" xfId="0" applyFont="1" applyBorder="1" applyAlignment="1">
      <alignment horizontal="left" vertical="top" wrapText="1"/>
    </xf>
    <xf numFmtId="43" fontId="42" fillId="0" borderId="28" xfId="2" applyFont="1" applyBorder="1" applyAlignment="1" applyProtection="1">
      <alignment horizontal="right" wrapText="1"/>
    </xf>
    <xf numFmtId="43" fontId="40" fillId="0" borderId="11" xfId="2" applyFont="1" applyBorder="1" applyAlignment="1" applyProtection="1">
      <alignment horizontal="right" wrapText="1"/>
    </xf>
    <xf numFmtId="43" fontId="40" fillId="0" borderId="13" xfId="2" applyFont="1" applyBorder="1" applyAlignment="1" applyProtection="1">
      <alignment wrapText="1"/>
    </xf>
    <xf numFmtId="43" fontId="40" fillId="0" borderId="15" xfId="2" applyFont="1" applyBorder="1" applyAlignment="1" applyProtection="1">
      <alignment wrapText="1"/>
    </xf>
    <xf numFmtId="49" fontId="40" fillId="0" borderId="21" xfId="0" applyNumberFormat="1" applyFont="1" applyBorder="1" applyAlignment="1">
      <alignment horizontal="center" vertical="top" wrapText="1"/>
    </xf>
    <xf numFmtId="43" fontId="42" fillId="0" borderId="9" xfId="2" applyFont="1" applyBorder="1" applyAlignment="1" applyProtection="1">
      <alignment horizontal="right" wrapText="1"/>
    </xf>
    <xf numFmtId="43" fontId="40" fillId="0" borderId="19" xfId="2" applyFont="1" applyBorder="1" applyAlignment="1" applyProtection="1">
      <alignment horizontal="right" wrapText="1"/>
    </xf>
    <xf numFmtId="43" fontId="40" fillId="0" borderId="20" xfId="2" applyFont="1" applyBorder="1" applyAlignment="1" applyProtection="1">
      <alignment wrapText="1"/>
    </xf>
    <xf numFmtId="43" fontId="40" fillId="0" borderId="27" xfId="2" applyFont="1" applyBorder="1" applyAlignment="1" applyProtection="1">
      <alignment wrapText="1"/>
    </xf>
    <xf numFmtId="0" fontId="43" fillId="0" borderId="12" xfId="0" applyFont="1" applyFill="1" applyBorder="1" applyAlignment="1">
      <alignment horizontal="left" vertical="top" wrapText="1"/>
    </xf>
    <xf numFmtId="49" fontId="43" fillId="0" borderId="14" xfId="0" applyNumberFormat="1" applyFont="1" applyBorder="1" applyAlignment="1">
      <alignment horizontal="center" vertical="top" wrapText="1"/>
    </xf>
    <xf numFmtId="0" fontId="43" fillId="0" borderId="12" xfId="0" applyFont="1" applyFill="1" applyBorder="1" applyAlignment="1">
      <alignment horizontal="left" vertical="center" wrapText="1"/>
    </xf>
    <xf numFmtId="43" fontId="40" fillId="0" borderId="15" xfId="2" applyFont="1" applyBorder="1" applyAlignment="1" applyProtection="1">
      <alignment vertical="center"/>
    </xf>
    <xf numFmtId="49" fontId="40" fillId="0" borderId="14" xfId="0" applyNumberFormat="1" applyFont="1" applyFill="1" applyBorder="1" applyAlignment="1">
      <alignment horizontal="center" vertical="top" wrapText="1"/>
    </xf>
    <xf numFmtId="49" fontId="40" fillId="0" borderId="9" xfId="0" applyNumberFormat="1" applyFont="1" applyBorder="1" applyAlignment="1">
      <alignment horizontal="center" vertical="top" wrapText="1"/>
    </xf>
    <xf numFmtId="43" fontId="40" fillId="0" borderId="20" xfId="2" applyFont="1" applyBorder="1" applyAlignment="1" applyProtection="1">
      <alignment horizontal="right" wrapText="1"/>
    </xf>
    <xf numFmtId="0" fontId="40" fillId="0" borderId="9" xfId="0" applyFont="1" applyBorder="1" applyAlignment="1">
      <alignment horizontal="left" vertical="top" wrapText="1"/>
    </xf>
    <xf numFmtId="43" fontId="40" fillId="0" borderId="9" xfId="2" applyFont="1" applyBorder="1" applyAlignment="1" applyProtection="1">
      <alignment horizontal="right" wrapText="1"/>
    </xf>
    <xf numFmtId="0" fontId="41" fillId="2" borderId="19" xfId="0" applyFont="1" applyFill="1" applyBorder="1" applyAlignment="1">
      <alignment horizontal="left" vertical="top" wrapText="1"/>
    </xf>
    <xf numFmtId="49" fontId="36" fillId="0" borderId="12" xfId="0" applyNumberFormat="1" applyFont="1" applyBorder="1" applyAlignment="1">
      <alignment horizontal="center" vertical="top" wrapText="1"/>
    </xf>
    <xf numFmtId="49" fontId="36" fillId="0" borderId="22" xfId="0" applyNumberFormat="1" applyFont="1" applyBorder="1" applyAlignment="1">
      <alignment horizontal="center" vertical="top" wrapText="1"/>
    </xf>
    <xf numFmtId="49" fontId="39" fillId="0" borderId="12" xfId="0" applyNumberFormat="1" applyFont="1" applyFill="1" applyBorder="1" applyAlignment="1">
      <alignment horizontal="center"/>
    </xf>
    <xf numFmtId="49" fontId="36" fillId="0" borderId="28" xfId="0" applyNumberFormat="1" applyFont="1" applyBorder="1" applyAlignment="1">
      <alignment horizontal="center" vertical="top" wrapText="1"/>
    </xf>
    <xf numFmtId="49" fontId="36" fillId="0" borderId="9" xfId="0" applyNumberFormat="1" applyFont="1" applyBorder="1" applyAlignment="1">
      <alignment horizontal="center" vertical="top" wrapText="1"/>
    </xf>
    <xf numFmtId="49" fontId="36" fillId="0" borderId="19" xfId="0" applyNumberFormat="1" applyFont="1" applyBorder="1" applyAlignment="1">
      <alignment horizontal="center" vertical="top" wrapText="1"/>
    </xf>
    <xf numFmtId="49" fontId="37" fillId="0" borderId="12" xfId="0" applyNumberFormat="1" applyFont="1" applyBorder="1" applyAlignment="1">
      <alignment horizontal="center" vertical="top" wrapText="1"/>
    </xf>
    <xf numFmtId="49" fontId="37" fillId="0" borderId="22" xfId="0" applyNumberFormat="1" applyFont="1" applyBorder="1" applyAlignment="1">
      <alignment horizontal="center" vertical="top" wrapText="1"/>
    </xf>
    <xf numFmtId="49" fontId="39" fillId="0" borderId="12" xfId="0" applyNumberFormat="1" applyFont="1" applyBorder="1" applyAlignment="1">
      <alignment horizontal="center" vertical="top" wrapText="1"/>
    </xf>
    <xf numFmtId="49" fontId="37" fillId="0" borderId="22" xfId="0" applyNumberFormat="1" applyFont="1" applyBorder="1" applyAlignment="1">
      <alignment horizontal="center" vertical="center" wrapText="1"/>
    </xf>
    <xf numFmtId="49" fontId="37" fillId="0" borderId="12" xfId="0" applyNumberFormat="1" applyFont="1" applyFill="1" applyBorder="1" applyAlignment="1">
      <alignment horizontal="center" vertical="top" wrapText="1"/>
    </xf>
    <xf numFmtId="49" fontId="39" fillId="2" borderId="12" xfId="0" applyNumberFormat="1" applyFont="1" applyFill="1" applyBorder="1" applyAlignment="1">
      <alignment horizontal="center" vertical="top" wrapText="1"/>
    </xf>
    <xf numFmtId="49" fontId="37" fillId="0" borderId="9" xfId="0" applyNumberFormat="1" applyFont="1" applyBorder="1" applyAlignment="1">
      <alignment horizontal="center" vertical="top" wrapText="1"/>
    </xf>
    <xf numFmtId="49" fontId="37" fillId="0" borderId="29" xfId="0" applyNumberFormat="1" applyFont="1" applyBorder="1" applyAlignment="1">
      <alignment horizontal="center" vertical="top" wrapText="1"/>
    </xf>
    <xf numFmtId="49" fontId="39" fillId="0" borderId="22" xfId="0" applyNumberFormat="1" applyFont="1" applyFill="1" applyBorder="1" applyAlignment="1">
      <alignment horizontal="center"/>
    </xf>
    <xf numFmtId="49" fontId="37" fillId="0" borderId="19" xfId="0" applyNumberFormat="1" applyFont="1" applyBorder="1" applyAlignment="1">
      <alignment horizontal="center" vertical="top" wrapText="1"/>
    </xf>
    <xf numFmtId="49" fontId="39" fillId="2" borderId="19" xfId="0" applyNumberFormat="1" applyFont="1" applyFill="1" applyBorder="1" applyAlignment="1">
      <alignment horizontal="center" vertical="top" wrapText="1"/>
    </xf>
    <xf numFmtId="49" fontId="39" fillId="2" borderId="22" xfId="0" applyNumberFormat="1" applyFont="1" applyFill="1" applyBorder="1" applyAlignment="1">
      <alignment horizontal="center" vertical="top" wrapText="1"/>
    </xf>
    <xf numFmtId="49" fontId="47" fillId="2" borderId="9" xfId="0" applyNumberFormat="1" applyFont="1" applyFill="1" applyBorder="1" applyAlignment="1">
      <alignment horizontal="center" vertical="top" wrapText="1"/>
    </xf>
    <xf numFmtId="0" fontId="55" fillId="0" borderId="0" xfId="0" applyFont="1" applyAlignment="1"/>
    <xf numFmtId="49" fontId="37" fillId="0" borderId="26" xfId="0" applyNumberFormat="1" applyFont="1" applyBorder="1" applyAlignment="1">
      <alignment horizontal="center" vertical="top" wrapText="1"/>
    </xf>
    <xf numFmtId="49" fontId="37" fillId="0" borderId="12" xfId="0" applyNumberFormat="1" applyFont="1" applyBorder="1" applyAlignment="1">
      <alignment horizontal="center" vertical="center"/>
    </xf>
    <xf numFmtId="49" fontId="36" fillId="0" borderId="26" xfId="0" applyNumberFormat="1" applyFont="1" applyBorder="1" applyAlignment="1">
      <alignment horizontal="center" vertical="top" wrapText="1"/>
    </xf>
    <xf numFmtId="49" fontId="47" fillId="0" borderId="12" xfId="0" applyNumberFormat="1" applyFont="1" applyFill="1" applyBorder="1" applyAlignment="1">
      <alignment horizontal="center"/>
    </xf>
    <xf numFmtId="49" fontId="47" fillId="2" borderId="19" xfId="0" applyNumberFormat="1" applyFont="1" applyFill="1" applyBorder="1" applyAlignment="1">
      <alignment horizontal="center" vertical="top" wrapText="1"/>
    </xf>
    <xf numFmtId="43" fontId="36" fillId="0" borderId="28" xfId="2" applyFont="1" applyBorder="1" applyAlignment="1" applyProtection="1">
      <alignment horizontal="right" wrapText="1"/>
    </xf>
    <xf numFmtId="0" fontId="39" fillId="0" borderId="22" xfId="0" applyFont="1" applyBorder="1" applyAlignment="1">
      <alignment horizontal="left" vertical="top" wrapText="1"/>
    </xf>
    <xf numFmtId="0" fontId="37" fillId="0" borderId="12" xfId="0" applyFont="1" applyBorder="1" applyAlignment="1">
      <alignment horizontal="left" vertical="top" wrapText="1"/>
    </xf>
    <xf numFmtId="0" fontId="37" fillId="0" borderId="22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44" fillId="0" borderId="22" xfId="0" applyFont="1" applyBorder="1" applyAlignment="1">
      <alignment horizontal="left" vertical="top" wrapText="1"/>
    </xf>
    <xf numFmtId="0" fontId="56" fillId="2" borderId="1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/>
    </xf>
    <xf numFmtId="0" fontId="56" fillId="2" borderId="3" xfId="0" applyFont="1" applyFill="1" applyBorder="1" applyAlignment="1">
      <alignment horizontal="center"/>
    </xf>
    <xf numFmtId="0" fontId="57" fillId="0" borderId="0" xfId="0" applyFont="1" applyAlignment="1" applyProtection="1">
      <protection locked="0"/>
    </xf>
    <xf numFmtId="43" fontId="38" fillId="0" borderId="7" xfId="2" applyFont="1" applyBorder="1">
      <protection locked="0"/>
    </xf>
    <xf numFmtId="43" fontId="42" fillId="0" borderId="9" xfId="2" applyFont="1" applyBorder="1" applyAlignment="1" applyProtection="1">
      <alignment horizontal="right"/>
    </xf>
    <xf numFmtId="49" fontId="58" fillId="2" borderId="12" xfId="0" applyNumberFormat="1" applyFont="1" applyFill="1" applyBorder="1" applyAlignment="1">
      <alignment horizontal="center" vertical="top" wrapText="1"/>
    </xf>
    <xf numFmtId="43" fontId="42" fillId="0" borderId="20" xfId="2" applyFont="1" applyBorder="1" applyAlignment="1" applyProtection="1">
      <alignment wrapText="1"/>
    </xf>
    <xf numFmtId="43" fontId="42" fillId="0" borderId="12" xfId="2" applyFont="1" applyBorder="1" applyAlignment="1">
      <protection locked="0"/>
    </xf>
    <xf numFmtId="0" fontId="5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42" fillId="0" borderId="23" xfId="0" applyFont="1" applyBorder="1" applyAlignment="1" applyProtection="1">
      <alignment horizontal="left"/>
      <protection locked="0"/>
    </xf>
    <xf numFmtId="0" fontId="42" fillId="0" borderId="24" xfId="0" applyFont="1" applyBorder="1" applyAlignment="1" applyProtection="1">
      <alignment horizontal="left"/>
      <protection locked="0"/>
    </xf>
    <xf numFmtId="0" fontId="42" fillId="0" borderId="25" xfId="0" applyFont="1" applyBorder="1" applyAlignment="1" applyProtection="1">
      <alignment horizontal="left"/>
      <protection locked="0"/>
    </xf>
    <xf numFmtId="43" fontId="42" fillId="0" borderId="23" xfId="2" applyFont="1" applyBorder="1" applyAlignment="1">
      <alignment horizontal="center"/>
      <protection locked="0"/>
    </xf>
    <xf numFmtId="43" fontId="42" fillId="0" borderId="25" xfId="2" applyFont="1" applyBorder="1" applyAlignment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42" fillId="0" borderId="3" xfId="0" applyFont="1" applyBorder="1" applyAlignment="1" applyProtection="1">
      <alignment horizontal="center"/>
      <protection locked="0"/>
    </xf>
    <xf numFmtId="49" fontId="42" fillId="0" borderId="23" xfId="0" applyNumberFormat="1" applyFont="1" applyBorder="1" applyAlignment="1" applyProtection="1">
      <alignment horizontal="center" vertical="center"/>
      <protection locked="0"/>
    </xf>
    <xf numFmtId="49" fontId="42" fillId="0" borderId="24" xfId="0" applyNumberFormat="1" applyFont="1" applyBorder="1" applyAlignment="1" applyProtection="1">
      <alignment horizontal="center" vertical="center"/>
      <protection locked="0"/>
    </xf>
    <xf numFmtId="49" fontId="42" fillId="0" borderId="25" xfId="0" applyNumberFormat="1" applyFont="1" applyBorder="1" applyAlignment="1" applyProtection="1">
      <alignment horizontal="center" vertical="center"/>
      <protection locked="0"/>
    </xf>
    <xf numFmtId="49" fontId="54" fillId="0" borderId="23" xfId="0" applyNumberFormat="1" applyFont="1" applyBorder="1" applyAlignment="1" applyProtection="1">
      <alignment horizontal="center" vertical="center"/>
      <protection locked="0"/>
    </xf>
    <xf numFmtId="49" fontId="54" fillId="0" borderId="24" xfId="0" applyNumberFormat="1" applyFont="1" applyBorder="1" applyAlignment="1" applyProtection="1">
      <alignment horizontal="center" vertical="center"/>
      <protection locked="0"/>
    </xf>
    <xf numFmtId="49" fontId="54" fillId="0" borderId="25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2" fillId="0" borderId="23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1" fontId="26" fillId="2" borderId="23" xfId="0" applyNumberFormat="1" applyFont="1" applyFill="1" applyBorder="1" applyAlignment="1">
      <alignment horizontal="center" vertical="center" wrapText="1"/>
    </xf>
    <xf numFmtId="1" fontId="26" fillId="2" borderId="24" xfId="0" applyNumberFormat="1" applyFont="1" applyFill="1" applyBorder="1" applyAlignment="1">
      <alignment horizontal="center" vertical="center" wrapText="1"/>
    </xf>
    <xf numFmtId="1" fontId="26" fillId="2" borderId="25" xfId="0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vertical="top" wrapText="1"/>
    </xf>
    <xf numFmtId="0" fontId="22" fillId="0" borderId="24" xfId="0" applyFont="1" applyBorder="1" applyAlignment="1">
      <alignment vertical="top" wrapText="1"/>
    </xf>
    <xf numFmtId="0" fontId="22" fillId="0" borderId="25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1" fontId="26" fillId="2" borderId="23" xfId="0" applyNumberFormat="1" applyFont="1" applyFill="1" applyBorder="1" applyAlignment="1">
      <alignment horizontal="center" vertical="top" wrapText="1"/>
    </xf>
    <xf numFmtId="1" fontId="26" fillId="2" borderId="24" xfId="0" applyNumberFormat="1" applyFont="1" applyFill="1" applyBorder="1" applyAlignment="1">
      <alignment horizontal="center" vertical="top" wrapText="1"/>
    </xf>
    <xf numFmtId="1" fontId="26" fillId="2" borderId="25" xfId="0" applyNumberFormat="1" applyFont="1" applyFill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9" fontId="26" fillId="2" borderId="32" xfId="0" applyNumberFormat="1" applyFont="1" applyFill="1" applyBorder="1" applyAlignment="1">
      <alignment horizontal="center" vertical="center" wrapText="1"/>
    </xf>
    <xf numFmtId="49" fontId="26" fillId="2" borderId="33" xfId="0" applyNumberFormat="1" applyFont="1" applyFill="1" applyBorder="1" applyAlignment="1">
      <alignment horizontal="center" vertical="center" wrapText="1"/>
    </xf>
    <xf numFmtId="49" fontId="26" fillId="2" borderId="34" xfId="0" applyNumberFormat="1" applyFont="1" applyFill="1" applyBorder="1" applyAlignment="1">
      <alignment horizontal="center" vertical="center" wrapText="1"/>
    </xf>
    <xf numFmtId="49" fontId="26" fillId="2" borderId="23" xfId="0" applyNumberFormat="1" applyFont="1" applyFill="1" applyBorder="1" applyAlignment="1">
      <alignment horizontal="center" vertical="top" wrapText="1"/>
    </xf>
    <xf numFmtId="49" fontId="26" fillId="2" borderId="24" xfId="0" applyNumberFormat="1" applyFont="1" applyFill="1" applyBorder="1" applyAlignment="1">
      <alignment horizontal="center" vertical="top" wrapText="1"/>
    </xf>
    <xf numFmtId="49" fontId="26" fillId="2" borderId="25" xfId="0" applyNumberFormat="1" applyFont="1" applyFill="1" applyBorder="1" applyAlignment="1">
      <alignment horizontal="center" vertical="top" wrapText="1"/>
    </xf>
    <xf numFmtId="49" fontId="26" fillId="2" borderId="23" xfId="0" applyNumberFormat="1" applyFont="1" applyFill="1" applyBorder="1" applyAlignment="1">
      <alignment horizontal="center" vertical="center" wrapText="1"/>
    </xf>
    <xf numFmtId="49" fontId="26" fillId="2" borderId="24" xfId="0" applyNumberFormat="1" applyFont="1" applyFill="1" applyBorder="1" applyAlignment="1">
      <alignment horizontal="center" vertical="center" wrapText="1"/>
    </xf>
    <xf numFmtId="49" fontId="26" fillId="2" borderId="25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43" fontId="6" fillId="0" borderId="0" xfId="0" applyNumberFormat="1" applyFo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1727998</xdr:colOff>
      <xdr:row>29</xdr:row>
      <xdr:rowOff>38062</xdr:rowOff>
    </xdr:from>
    <xdr:to>
      <xdr:col>7</xdr:col>
      <xdr:colOff>1916714</xdr:colOff>
      <xdr:row>30</xdr:row>
      <xdr:rowOff>6698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96750" y="8259536"/>
          <a:ext cx="184731" cy="2645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abSelected="1" view="pageBreakPreview" topLeftCell="A3" zoomScale="79" zoomScaleNormal="80" zoomScaleSheetLayoutView="79" workbookViewId="0">
      <selection activeCell="I20" sqref="I20"/>
    </sheetView>
  </sheetViews>
  <sheetFormatPr defaultColWidth="9.109375" defaultRowHeight="20.100000000000001" customHeight="1"/>
  <cols>
    <col min="1" max="1" width="9.109375" style="4"/>
    <col min="2" max="2" width="18" style="1" customWidth="1"/>
    <col min="3" max="3" width="15.44140625" style="2" customWidth="1"/>
    <col min="4" max="4" width="15.6640625" style="2" customWidth="1"/>
    <col min="5" max="5" width="38.6640625" style="3" customWidth="1"/>
    <col min="6" max="6" width="31.6640625" style="3" customWidth="1"/>
    <col min="7" max="7" width="30.88671875" style="3" customWidth="1"/>
    <col min="8" max="9" width="30.88671875" style="3" bestFit="1" customWidth="1"/>
    <col min="10" max="10" width="9.109375" style="4" customWidth="1"/>
    <col min="11" max="16384" width="9.109375" style="4"/>
  </cols>
  <sheetData>
    <row r="1" spans="2:9" ht="45.6" customHeight="1">
      <c r="B1" s="683" t="s">
        <v>786</v>
      </c>
      <c r="C1" s="684"/>
      <c r="D1" s="684"/>
      <c r="E1" s="684"/>
      <c r="F1" s="684"/>
      <c r="G1" s="684"/>
      <c r="H1" s="684"/>
      <c r="I1" s="685"/>
    </row>
    <row r="2" spans="2:9" ht="23.4">
      <c r="B2" s="686" t="s">
        <v>479</v>
      </c>
      <c r="C2" s="687"/>
      <c r="D2" s="687"/>
      <c r="E2" s="687"/>
      <c r="F2" s="687"/>
      <c r="G2" s="687"/>
      <c r="H2" s="687"/>
      <c r="I2" s="688"/>
    </row>
    <row r="3" spans="2:9" ht="23.4" thickBot="1">
      <c r="B3" s="689" t="s">
        <v>992</v>
      </c>
      <c r="C3" s="690"/>
      <c r="D3" s="690"/>
      <c r="E3" s="690"/>
      <c r="F3" s="690"/>
      <c r="G3" s="690"/>
      <c r="H3" s="690"/>
      <c r="I3" s="691"/>
    </row>
    <row r="4" spans="2:9" s="546" customFormat="1" ht="46.8" customHeight="1" thickBot="1">
      <c r="B4" s="129" t="s">
        <v>453</v>
      </c>
      <c r="C4" s="129" t="s">
        <v>449</v>
      </c>
      <c r="D4" s="129" t="s">
        <v>454</v>
      </c>
      <c r="E4" s="129" t="s">
        <v>450</v>
      </c>
      <c r="F4" s="129" t="s">
        <v>929</v>
      </c>
      <c r="G4" s="129" t="s">
        <v>930</v>
      </c>
      <c r="H4" s="129" t="s">
        <v>973</v>
      </c>
      <c r="I4" s="129" t="s">
        <v>986</v>
      </c>
    </row>
    <row r="5" spans="2:9" s="546" customFormat="1" ht="24.9" customHeight="1">
      <c r="B5" s="547" t="s">
        <v>647</v>
      </c>
      <c r="C5" s="548"/>
      <c r="D5" s="131"/>
      <c r="E5" s="549" t="s">
        <v>313</v>
      </c>
      <c r="F5" s="550"/>
      <c r="G5" s="550"/>
      <c r="H5" s="551">
        <v>260500</v>
      </c>
      <c r="I5" s="550"/>
    </row>
    <row r="6" spans="2:9" s="546" customFormat="1" ht="24.9" customHeight="1">
      <c r="B6" s="552" t="s">
        <v>648</v>
      </c>
      <c r="C6" s="553"/>
      <c r="D6" s="131"/>
      <c r="E6" s="176" t="s">
        <v>336</v>
      </c>
      <c r="F6" s="554"/>
      <c r="G6" s="554">
        <v>2461793</v>
      </c>
      <c r="H6" s="554">
        <v>1846344</v>
      </c>
      <c r="I6" s="554">
        <v>2880900</v>
      </c>
    </row>
    <row r="7" spans="2:9" s="546" customFormat="1" ht="24.9" customHeight="1">
      <c r="B7" s="552"/>
      <c r="C7" s="553"/>
      <c r="D7" s="553"/>
      <c r="E7" s="185" t="s">
        <v>314</v>
      </c>
      <c r="F7" s="555"/>
      <c r="G7" s="555"/>
      <c r="H7" s="556"/>
      <c r="I7" s="555"/>
    </row>
    <row r="8" spans="2:9" s="546" customFormat="1" ht="24.9" customHeight="1">
      <c r="B8" s="552" t="s">
        <v>649</v>
      </c>
      <c r="C8" s="553" t="s">
        <v>645</v>
      </c>
      <c r="D8" s="131" t="s">
        <v>779</v>
      </c>
      <c r="E8" s="176" t="s">
        <v>315</v>
      </c>
      <c r="F8" s="557">
        <f>F49</f>
        <v>7781769.1099999994</v>
      </c>
      <c r="G8" s="557">
        <f>G49</f>
        <v>138956724.01999998</v>
      </c>
      <c r="H8" s="557">
        <v>104217543</v>
      </c>
      <c r="I8" s="557">
        <v>213270900</v>
      </c>
    </row>
    <row r="9" spans="2:9" s="546" customFormat="1" ht="24.9" customHeight="1">
      <c r="B9" s="552"/>
      <c r="C9" s="553"/>
      <c r="D9" s="553"/>
      <c r="E9" s="185" t="s">
        <v>316</v>
      </c>
      <c r="F9" s="555"/>
      <c r="G9" s="555"/>
      <c r="H9" s="556"/>
      <c r="I9" s="555"/>
    </row>
    <row r="10" spans="2:9" s="546" customFormat="1" ht="24.9" customHeight="1">
      <c r="B10" s="552" t="s">
        <v>650</v>
      </c>
      <c r="C10" s="553" t="s">
        <v>643</v>
      </c>
      <c r="D10" s="131" t="s">
        <v>779</v>
      </c>
      <c r="E10" s="176" t="s">
        <v>317</v>
      </c>
      <c r="F10" s="557">
        <f>Revenue!E8</f>
        <v>1852599652.1099999</v>
      </c>
      <c r="G10" s="557">
        <f>Revenue!F8</f>
        <v>4729785914.9799995</v>
      </c>
      <c r="H10" s="557">
        <v>5547339436</v>
      </c>
      <c r="I10" s="557">
        <f>Revenue!H8+167493009-287493009+30000000</f>
        <v>5940383135</v>
      </c>
    </row>
    <row r="11" spans="2:9" s="546" customFormat="1" ht="24.9" customHeight="1">
      <c r="B11" s="552" t="s">
        <v>651</v>
      </c>
      <c r="C11" s="553" t="s">
        <v>644</v>
      </c>
      <c r="D11" s="131" t="s">
        <v>779</v>
      </c>
      <c r="E11" s="176" t="s">
        <v>318</v>
      </c>
      <c r="F11" s="557">
        <f>Revenue!E11</f>
        <v>776376521.11000001</v>
      </c>
      <c r="G11" s="557">
        <f>Revenue!F11</f>
        <v>1957252285.8099999</v>
      </c>
      <c r="H11" s="557">
        <v>1467939214</v>
      </c>
      <c r="I11" s="557">
        <v>2238300000</v>
      </c>
    </row>
    <row r="12" spans="2:9" s="546" customFormat="1" ht="39" customHeight="1">
      <c r="B12" s="558" t="s">
        <v>652</v>
      </c>
      <c r="C12" s="553" t="s">
        <v>658</v>
      </c>
      <c r="D12" s="131" t="s">
        <v>779</v>
      </c>
      <c r="E12" s="202" t="s">
        <v>899</v>
      </c>
      <c r="F12" s="559">
        <f>Revenue!E9</f>
        <v>48964695.130000003</v>
      </c>
      <c r="G12" s="559">
        <f>Revenue!F9</f>
        <v>956791296.19000006</v>
      </c>
      <c r="H12" s="559">
        <v>717593492</v>
      </c>
      <c r="I12" s="559">
        <v>983819245</v>
      </c>
    </row>
    <row r="13" spans="2:9" s="546" customFormat="1" ht="24.9" customHeight="1">
      <c r="B13" s="552" t="s">
        <v>653</v>
      </c>
      <c r="C13" s="553" t="s">
        <v>659</v>
      </c>
      <c r="D13" s="131" t="s">
        <v>779</v>
      </c>
      <c r="E13" s="176" t="s">
        <v>319</v>
      </c>
      <c r="F13" s="557">
        <f>Revenue!E13</f>
        <v>68181818</v>
      </c>
      <c r="G13" s="557">
        <f>Revenue!F13</f>
        <v>169000000</v>
      </c>
      <c r="H13" s="557"/>
      <c r="I13" s="557">
        <v>100000000</v>
      </c>
    </row>
    <row r="14" spans="2:9" s="546" customFormat="1" ht="24.9" customHeight="1" thickBot="1">
      <c r="B14" s="560" t="s">
        <v>654</v>
      </c>
      <c r="C14" s="561" t="s">
        <v>658</v>
      </c>
      <c r="D14" s="131" t="s">
        <v>779</v>
      </c>
      <c r="E14" s="562" t="s">
        <v>415</v>
      </c>
      <c r="F14" s="563">
        <f>Revenue!E16</f>
        <v>0</v>
      </c>
      <c r="G14" s="563">
        <f>Revenue!F16</f>
        <v>0</v>
      </c>
      <c r="H14" s="563"/>
      <c r="I14" s="563"/>
    </row>
    <row r="15" spans="2:9" s="546" customFormat="1" ht="24.9" customHeight="1" thickBot="1">
      <c r="B15" s="564"/>
      <c r="C15" s="150"/>
      <c r="D15" s="150"/>
      <c r="E15" s="565" t="s">
        <v>325</v>
      </c>
      <c r="F15" s="566">
        <v>6219561510.4300003</v>
      </c>
      <c r="G15" s="566">
        <f>SUM(G5:G14)</f>
        <v>7954248014</v>
      </c>
      <c r="H15" s="566">
        <v>5965686030</v>
      </c>
      <c r="I15" s="566">
        <f>SUM(I5:I14)</f>
        <v>9478654180</v>
      </c>
    </row>
    <row r="16" spans="2:9" s="546" customFormat="1" ht="24.9" customHeight="1">
      <c r="B16" s="567"/>
      <c r="C16" s="568"/>
      <c r="D16" s="568"/>
      <c r="E16" s="569" t="s">
        <v>320</v>
      </c>
      <c r="F16" s="570"/>
      <c r="G16" s="571"/>
      <c r="H16" s="572"/>
      <c r="I16" s="571"/>
    </row>
    <row r="17" spans="2:9" s="546" customFormat="1" ht="24.9" customHeight="1">
      <c r="B17" s="552" t="s">
        <v>655</v>
      </c>
      <c r="C17" s="553" t="s">
        <v>643</v>
      </c>
      <c r="D17" s="131" t="s">
        <v>779</v>
      </c>
      <c r="E17" s="176" t="s">
        <v>321</v>
      </c>
      <c r="F17" s="557">
        <f>Recurrent!G21</f>
        <v>920296877.65999985</v>
      </c>
      <c r="G17" s="557">
        <v>2039770660.8599999</v>
      </c>
      <c r="H17" s="557">
        <v>1410370082</v>
      </c>
      <c r="I17" s="557">
        <v>1993179199</v>
      </c>
    </row>
    <row r="18" spans="2:9" s="546" customFormat="1" ht="24.9" customHeight="1">
      <c r="B18" s="552" t="s">
        <v>656</v>
      </c>
      <c r="C18" s="553" t="s">
        <v>643</v>
      </c>
      <c r="D18" s="131" t="s">
        <v>779</v>
      </c>
      <c r="E18" s="176" t="s">
        <v>322</v>
      </c>
      <c r="F18" s="557">
        <f>Recurrent!G22</f>
        <v>889780404.70000005</v>
      </c>
      <c r="G18" s="557">
        <v>1878141152.4400001</v>
      </c>
      <c r="H18" s="557">
        <v>1134646614</v>
      </c>
      <c r="I18" s="557">
        <f>Recurrent!J22</f>
        <v>2687508094</v>
      </c>
    </row>
    <row r="19" spans="2:9" s="546" customFormat="1" ht="24.9" customHeight="1" thickBot="1">
      <c r="B19" s="573" t="s">
        <v>657</v>
      </c>
      <c r="C19" s="574" t="s">
        <v>643</v>
      </c>
      <c r="D19" s="131" t="s">
        <v>779</v>
      </c>
      <c r="E19" s="575" t="s">
        <v>323</v>
      </c>
      <c r="F19" s="576">
        <f>CAPITAL!F13</f>
        <v>369626219.83000004</v>
      </c>
      <c r="G19" s="576">
        <f>CAPITAL!G13</f>
        <v>4036336201</v>
      </c>
      <c r="H19" s="576">
        <v>3027252150</v>
      </c>
      <c r="I19" s="576">
        <v>4797966887</v>
      </c>
    </row>
    <row r="20" spans="2:9" s="546" customFormat="1" ht="24.9" customHeight="1" thickBot="1">
      <c r="B20" s="564"/>
      <c r="C20" s="150"/>
      <c r="D20" s="150"/>
      <c r="E20" s="565" t="s">
        <v>324</v>
      </c>
      <c r="F20" s="566">
        <v>6219561510.4300003</v>
      </c>
      <c r="G20" s="566">
        <f>G17+G18+G19</f>
        <v>7954248014.3000002</v>
      </c>
      <c r="H20" s="566">
        <v>5572268848</v>
      </c>
      <c r="I20" s="566" t="e">
        <f>+\ v</f>
        <v>#NAME?</v>
      </c>
    </row>
    <row r="21" spans="2:9" s="546" customFormat="1" ht="24.9" customHeight="1">
      <c r="B21" s="695" t="s">
        <v>505</v>
      </c>
      <c r="C21" s="696"/>
      <c r="D21" s="696"/>
      <c r="E21" s="696"/>
      <c r="F21" s="696"/>
      <c r="G21" s="697"/>
      <c r="H21" s="698"/>
      <c r="I21" s="699"/>
    </row>
    <row r="22" spans="2:9" s="546" customFormat="1" ht="24.9" customHeight="1">
      <c r="B22" s="705" t="s">
        <v>642</v>
      </c>
      <c r="C22" s="706"/>
      <c r="D22" s="706"/>
      <c r="E22" s="706"/>
      <c r="F22" s="706"/>
      <c r="G22" s="706"/>
      <c r="H22" s="706"/>
      <c r="I22" s="707"/>
    </row>
    <row r="23" spans="2:9" s="546" customFormat="1" ht="24.9" customHeight="1">
      <c r="B23" s="702" t="s">
        <v>943</v>
      </c>
      <c r="C23" s="703"/>
      <c r="D23" s="703"/>
      <c r="E23" s="704"/>
      <c r="F23" s="700" t="s">
        <v>977</v>
      </c>
      <c r="G23" s="700"/>
      <c r="H23" s="700"/>
      <c r="I23" s="701"/>
    </row>
    <row r="24" spans="2:9" s="546" customFormat="1" ht="24.9" customHeight="1">
      <c r="B24" s="577" t="s">
        <v>160</v>
      </c>
      <c r="C24" s="702" t="s">
        <v>663</v>
      </c>
      <c r="D24" s="703"/>
      <c r="E24" s="704"/>
      <c r="F24" s="578" t="s">
        <v>160</v>
      </c>
      <c r="G24" s="578" t="s">
        <v>970</v>
      </c>
      <c r="H24" s="578" t="s">
        <v>971</v>
      </c>
      <c r="I24" s="578" t="s">
        <v>664</v>
      </c>
    </row>
    <row r="25" spans="2:9" s="546" customFormat="1" ht="24.9" customHeight="1">
      <c r="B25" s="579" t="s">
        <v>161</v>
      </c>
      <c r="C25" s="580" t="e">
        <f>I17/I20*100</f>
        <v>#NAME?</v>
      </c>
      <c r="D25" s="581" t="s">
        <v>504</v>
      </c>
      <c r="E25" s="557">
        <f>I17</f>
        <v>1993179199</v>
      </c>
      <c r="F25" s="582" t="s">
        <v>161</v>
      </c>
      <c r="G25" s="583">
        <f>Recurrent!H21</f>
        <v>1880493443.6332667</v>
      </c>
      <c r="H25" s="583">
        <v>1410370082</v>
      </c>
      <c r="I25" s="584">
        <f>H25/G28*100</f>
        <v>18.683940494442645</v>
      </c>
    </row>
    <row r="26" spans="2:9" s="546" customFormat="1" ht="24.9" customHeight="1">
      <c r="B26" s="579" t="s">
        <v>498</v>
      </c>
      <c r="C26" s="585" t="e">
        <f>I18/I20*100</f>
        <v>#NAME?</v>
      </c>
      <c r="D26" s="581" t="s">
        <v>504</v>
      </c>
      <c r="E26" s="557">
        <f>I18</f>
        <v>2687508094</v>
      </c>
      <c r="F26" s="586" t="s">
        <v>498</v>
      </c>
      <c r="G26" s="583">
        <f>Recurrent!H22</f>
        <v>1631739044.1799998</v>
      </c>
      <c r="H26" s="583">
        <v>1134646614</v>
      </c>
      <c r="I26" s="584">
        <f>H26/G28*100</f>
        <v>15.031281568405271</v>
      </c>
    </row>
    <row r="27" spans="2:9" s="546" customFormat="1" ht="20.399999999999999">
      <c r="B27" s="579" t="s">
        <v>503</v>
      </c>
      <c r="C27" s="585" t="e">
        <f>I19/I20*100</f>
        <v>#NAME?</v>
      </c>
      <c r="D27" s="581" t="s">
        <v>504</v>
      </c>
      <c r="E27" s="576">
        <f>I19</f>
        <v>4797966887</v>
      </c>
      <c r="F27" s="587" t="s">
        <v>503</v>
      </c>
      <c r="G27" s="583">
        <f>G19</f>
        <v>4036336201</v>
      </c>
      <c r="H27" s="583">
        <f>H19</f>
        <v>3027252150</v>
      </c>
      <c r="I27" s="584">
        <f>H27/G28*100</f>
        <v>40.103657723699186</v>
      </c>
    </row>
    <row r="28" spans="2:9" s="546" customFormat="1" ht="21" thickBot="1">
      <c r="B28" s="588" t="s">
        <v>292</v>
      </c>
      <c r="C28" s="589" t="e">
        <f>C26+C25+C27</f>
        <v>#NAME?</v>
      </c>
      <c r="D28" s="590" t="s">
        <v>504</v>
      </c>
      <c r="E28" s="566">
        <f>E25+E26+E27</f>
        <v>9478654180</v>
      </c>
      <c r="F28" s="591" t="s">
        <v>292</v>
      </c>
      <c r="G28" s="566">
        <f>G25+G26+G27</f>
        <v>7548568688.8132668</v>
      </c>
      <c r="H28" s="566">
        <f>H25+H26+H27</f>
        <v>5572268846</v>
      </c>
      <c r="I28" s="584">
        <f>H28/G28*100</f>
        <v>73.8188797865471</v>
      </c>
    </row>
    <row r="29" spans="2:9" s="677" customFormat="1" ht="51.75" customHeight="1">
      <c r="B29" s="674"/>
      <c r="C29" s="675"/>
      <c r="D29" s="675"/>
      <c r="E29" s="675"/>
      <c r="F29" s="675" t="s">
        <v>786</v>
      </c>
      <c r="G29" s="675"/>
      <c r="H29" s="675"/>
      <c r="I29" s="676"/>
    </row>
    <row r="30" spans="2:9" ht="23.4">
      <c r="B30" s="686" t="s">
        <v>479</v>
      </c>
      <c r="C30" s="687"/>
      <c r="D30" s="687"/>
      <c r="E30" s="687"/>
      <c r="F30" s="687"/>
      <c r="G30" s="687"/>
      <c r="H30" s="687"/>
      <c r="I30" s="688"/>
    </row>
    <row r="31" spans="2:9" ht="22.2">
      <c r="B31" s="692" t="s">
        <v>987</v>
      </c>
      <c r="C31" s="693"/>
      <c r="D31" s="693"/>
      <c r="E31" s="693"/>
      <c r="F31" s="693"/>
      <c r="G31" s="693"/>
      <c r="H31" s="693"/>
      <c r="I31" s="694"/>
    </row>
    <row r="32" spans="2:9" ht="22.8">
      <c r="B32" s="689" t="s">
        <v>483</v>
      </c>
      <c r="C32" s="690"/>
      <c r="D32" s="690"/>
      <c r="E32" s="690"/>
      <c r="F32" s="690"/>
      <c r="G32" s="690"/>
      <c r="H32" s="690"/>
      <c r="I32" s="691"/>
    </row>
    <row r="33" spans="2:9" s="546" customFormat="1" ht="61.2">
      <c r="B33" s="129" t="s">
        <v>453</v>
      </c>
      <c r="C33" s="592" t="s">
        <v>449</v>
      </c>
      <c r="D33" s="592" t="s">
        <v>454</v>
      </c>
      <c r="E33" s="593" t="s">
        <v>326</v>
      </c>
      <c r="F33" s="129" t="s">
        <v>945</v>
      </c>
      <c r="G33" s="129" t="s">
        <v>930</v>
      </c>
      <c r="H33" s="129" t="s">
        <v>944</v>
      </c>
      <c r="I33" s="129" t="s">
        <v>988</v>
      </c>
    </row>
    <row r="34" spans="2:9" s="546" customFormat="1" ht="24.9" customHeight="1">
      <c r="B34" s="594">
        <v>12010000</v>
      </c>
      <c r="C34" s="595"/>
      <c r="D34" s="131" t="s">
        <v>779</v>
      </c>
      <c r="E34" s="596" t="s">
        <v>268</v>
      </c>
      <c r="F34" s="551">
        <f>Revenue!E24</f>
        <v>520000</v>
      </c>
      <c r="G34" s="551">
        <f>Revenue!F24</f>
        <v>2500000</v>
      </c>
      <c r="H34" s="551">
        <v>1895000</v>
      </c>
      <c r="I34" s="551">
        <v>3000000</v>
      </c>
    </row>
    <row r="35" spans="2:9" s="546" customFormat="1" ht="24.9" customHeight="1">
      <c r="B35" s="597">
        <v>12010200</v>
      </c>
      <c r="C35" s="598"/>
      <c r="D35" s="131" t="s">
        <v>779</v>
      </c>
      <c r="E35" s="176" t="s">
        <v>269</v>
      </c>
      <c r="F35" s="557">
        <f>Revenue!E30</f>
        <v>0</v>
      </c>
      <c r="G35" s="557">
        <f>Revenue!F30</f>
        <v>0</v>
      </c>
      <c r="H35" s="557">
        <f>Revenue!G30</f>
        <v>0</v>
      </c>
      <c r="I35" s="557">
        <f>Revenue!H30</f>
        <v>0</v>
      </c>
    </row>
    <row r="36" spans="2:9" s="546" customFormat="1" ht="24.9" customHeight="1">
      <c r="B36" s="597">
        <v>12020100</v>
      </c>
      <c r="C36" s="598"/>
      <c r="D36" s="131" t="s">
        <v>779</v>
      </c>
      <c r="E36" s="176" t="s">
        <v>337</v>
      </c>
      <c r="F36" s="557">
        <f>Revenue!E118</f>
        <v>845000</v>
      </c>
      <c r="G36" s="557">
        <f>Revenue!F118</f>
        <v>5420000</v>
      </c>
      <c r="H36" s="557">
        <v>4065000</v>
      </c>
      <c r="I36" s="557">
        <v>6330000</v>
      </c>
    </row>
    <row r="37" spans="2:9" s="546" customFormat="1" ht="24.9" customHeight="1">
      <c r="B37" s="597" t="s">
        <v>777</v>
      </c>
      <c r="C37" s="598"/>
      <c r="D37" s="131" t="s">
        <v>779</v>
      </c>
      <c r="E37" s="176" t="s">
        <v>338</v>
      </c>
      <c r="F37" s="557">
        <f>Revenue!E186</f>
        <v>5136418.1099999994</v>
      </c>
      <c r="G37" s="557">
        <f>Revenue!F186</f>
        <v>89386724.019999996</v>
      </c>
      <c r="H37" s="557">
        <v>67040043</v>
      </c>
      <c r="I37" s="557">
        <v>112540900</v>
      </c>
    </row>
    <row r="38" spans="2:9" s="546" customFormat="1" ht="24.9" customHeight="1">
      <c r="B38" s="597">
        <v>12020500</v>
      </c>
      <c r="C38" s="598"/>
      <c r="D38" s="131" t="s">
        <v>779</v>
      </c>
      <c r="E38" s="176" t="s">
        <v>339</v>
      </c>
      <c r="F38" s="557">
        <f>Revenue!E195</f>
        <v>0</v>
      </c>
      <c r="G38" s="557">
        <f>Revenue!F195</f>
        <v>0</v>
      </c>
      <c r="H38" s="557">
        <f>Revenue!G195</f>
        <v>0</v>
      </c>
      <c r="I38" s="557">
        <f>Revenue!H33</f>
        <v>0</v>
      </c>
    </row>
    <row r="39" spans="2:9" s="546" customFormat="1" ht="24.9" customHeight="1">
      <c r="B39" s="597">
        <v>12020600</v>
      </c>
      <c r="C39" s="598"/>
      <c r="D39" s="131" t="s">
        <v>779</v>
      </c>
      <c r="E39" s="176" t="s">
        <v>340</v>
      </c>
      <c r="F39" s="557">
        <f>Revenue!E219</f>
        <v>35000</v>
      </c>
      <c r="G39" s="557">
        <f>Revenue!F219</f>
        <v>2600000</v>
      </c>
      <c r="H39" s="557">
        <v>1950000</v>
      </c>
      <c r="I39" s="557">
        <v>53100000</v>
      </c>
    </row>
    <row r="40" spans="2:9" s="546" customFormat="1" ht="24.9" customHeight="1">
      <c r="B40" s="597">
        <v>12020700</v>
      </c>
      <c r="C40" s="598"/>
      <c r="D40" s="131" t="s">
        <v>779</v>
      </c>
      <c r="E40" s="176" t="s">
        <v>341</v>
      </c>
      <c r="F40" s="557">
        <f>Revenue!E262</f>
        <v>662000</v>
      </c>
      <c r="G40" s="557">
        <f>Revenue!F262</f>
        <v>9200000</v>
      </c>
      <c r="H40" s="557">
        <v>6900000</v>
      </c>
      <c r="I40" s="557">
        <v>6950000</v>
      </c>
    </row>
    <row r="41" spans="2:9" s="546" customFormat="1" ht="24.9" customHeight="1">
      <c r="B41" s="597" t="s">
        <v>640</v>
      </c>
      <c r="C41" s="598"/>
      <c r="D41" s="131" t="s">
        <v>779</v>
      </c>
      <c r="E41" s="176" t="s">
        <v>635</v>
      </c>
      <c r="F41" s="557" t="str">
        <f>Revenue!E268</f>
        <v>-</v>
      </c>
      <c r="G41" s="557">
        <f>Revenue!F268</f>
        <v>0</v>
      </c>
      <c r="H41" s="557">
        <f>Revenue!G268</f>
        <v>0</v>
      </c>
      <c r="I41" s="557">
        <f>Revenue!H268</f>
        <v>0</v>
      </c>
    </row>
    <row r="42" spans="2:9" s="546" customFormat="1" ht="24.9" customHeight="1">
      <c r="B42" s="597">
        <v>12621000</v>
      </c>
      <c r="C42" s="598"/>
      <c r="D42" s="131" t="s">
        <v>779</v>
      </c>
      <c r="E42" s="176" t="s">
        <v>342</v>
      </c>
      <c r="F42" s="557">
        <f>Revenue!E276</f>
        <v>0</v>
      </c>
      <c r="G42" s="557">
        <f>Revenue!F276</f>
        <v>0</v>
      </c>
      <c r="H42" s="557">
        <f>Revenue!G276</f>
        <v>0</v>
      </c>
      <c r="I42" s="557">
        <f>Revenue!H276</f>
        <v>0</v>
      </c>
    </row>
    <row r="43" spans="2:9" s="546" customFormat="1" ht="24.9" customHeight="1">
      <c r="B43" s="597">
        <v>12021100</v>
      </c>
      <c r="C43" s="598"/>
      <c r="D43" s="131" t="s">
        <v>779</v>
      </c>
      <c r="E43" s="176" t="s">
        <v>336</v>
      </c>
      <c r="F43" s="557">
        <f>Revenue!E286</f>
        <v>518351</v>
      </c>
      <c r="G43" s="557">
        <f>Revenue!F286</f>
        <v>9850000</v>
      </c>
      <c r="H43" s="557">
        <v>7387500</v>
      </c>
      <c r="I43" s="557">
        <v>11350000</v>
      </c>
    </row>
    <row r="44" spans="2:9" s="546" customFormat="1" ht="24.9" customHeight="1">
      <c r="B44" s="597">
        <v>12021200</v>
      </c>
      <c r="C44" s="598"/>
      <c r="D44" s="131" t="s">
        <v>779</v>
      </c>
      <c r="E44" s="176" t="s">
        <v>343</v>
      </c>
      <c r="F44" s="557">
        <f>Revenue!E294</f>
        <v>0</v>
      </c>
      <c r="G44" s="557">
        <f>Revenue!F294</f>
        <v>0</v>
      </c>
      <c r="H44" s="557">
        <f>Revenue!G294</f>
        <v>0</v>
      </c>
      <c r="I44" s="557">
        <f>Revenue!H294</f>
        <v>0</v>
      </c>
    </row>
    <row r="45" spans="2:9" s="546" customFormat="1" ht="24.9" customHeight="1">
      <c r="B45" s="597">
        <v>13010100</v>
      </c>
      <c r="C45" s="598"/>
      <c r="D45" s="131" t="s">
        <v>779</v>
      </c>
      <c r="E45" s="176" t="s">
        <v>152</v>
      </c>
      <c r="F45" s="557">
        <f>Revenue!E300</f>
        <v>0</v>
      </c>
      <c r="G45" s="557">
        <f>Revenue!F300</f>
        <v>20000000</v>
      </c>
      <c r="H45" s="557">
        <v>15000000</v>
      </c>
      <c r="I45" s="557">
        <v>20000000</v>
      </c>
    </row>
    <row r="46" spans="2:9" s="546" customFormat="1" ht="24.9" customHeight="1">
      <c r="B46" s="597" t="s">
        <v>835</v>
      </c>
      <c r="C46" s="598"/>
      <c r="D46" s="131" t="s">
        <v>779</v>
      </c>
      <c r="E46" s="176" t="s">
        <v>836</v>
      </c>
      <c r="F46" s="557"/>
      <c r="G46" s="557">
        <f>Revenue!F304</f>
        <v>0</v>
      </c>
      <c r="H46" s="557"/>
      <c r="I46" s="557">
        <f>Revenue!H304</f>
        <v>0</v>
      </c>
    </row>
    <row r="47" spans="2:9" s="546" customFormat="1" ht="24.9" customHeight="1">
      <c r="B47" s="597" t="s">
        <v>638</v>
      </c>
      <c r="C47" s="598"/>
      <c r="D47" s="131" t="s">
        <v>779</v>
      </c>
      <c r="E47" s="176" t="s">
        <v>636</v>
      </c>
      <c r="F47" s="557">
        <f>Revenue!E309</f>
        <v>65000</v>
      </c>
      <c r="G47" s="557">
        <f>Revenue!F309</f>
        <v>0</v>
      </c>
      <c r="H47" s="557">
        <f>Revenue!G309</f>
        <v>0</v>
      </c>
      <c r="I47" s="557">
        <f>Revenue!H309</f>
        <v>0</v>
      </c>
    </row>
    <row r="48" spans="2:9" s="546" customFormat="1" ht="24.9" customHeight="1">
      <c r="B48" s="599" t="s">
        <v>639</v>
      </c>
      <c r="C48" s="600"/>
      <c r="D48" s="131" t="s">
        <v>779</v>
      </c>
      <c r="E48" s="575" t="s">
        <v>637</v>
      </c>
      <c r="F48" s="576">
        <f>Revenue!E314</f>
        <v>0</v>
      </c>
      <c r="G48" s="576">
        <f>Revenue!F314</f>
        <v>0</v>
      </c>
      <c r="H48" s="576">
        <f>Revenue!G314</f>
        <v>0</v>
      </c>
      <c r="I48" s="576">
        <f>Revenue!H314</f>
        <v>0</v>
      </c>
    </row>
    <row r="49" spans="2:9" s="546" customFormat="1" ht="24.9" customHeight="1">
      <c r="B49" s="582"/>
      <c r="C49" s="577"/>
      <c r="D49" s="577"/>
      <c r="E49" s="601" t="s">
        <v>344</v>
      </c>
      <c r="F49" s="566">
        <f>SUM(F34:F48)</f>
        <v>7781769.1099999994</v>
      </c>
      <c r="G49" s="566">
        <f>SUM(G34:G48)</f>
        <v>138956724.01999998</v>
      </c>
      <c r="H49" s="566">
        <f>SUM(H34:H48)</f>
        <v>104237543</v>
      </c>
      <c r="I49" s="566">
        <f>SUM(I34:I48)</f>
        <v>213270900</v>
      </c>
    </row>
    <row r="50" spans="2:9" s="546" customFormat="1" ht="24.9" customHeight="1">
      <c r="B50" s="602">
        <v>11010101</v>
      </c>
      <c r="C50" s="603"/>
      <c r="D50" s="604"/>
      <c r="E50" s="605" t="s">
        <v>267</v>
      </c>
      <c r="F50" s="606">
        <f>Revenue!E8+Revenue!E9+Revenue!E11</f>
        <v>2677940868.3499999</v>
      </c>
      <c r="G50" s="606">
        <f>Revenue!F8+Revenue!F9+Revenue!F11</f>
        <v>7643829496.9799995</v>
      </c>
      <c r="H50" s="606">
        <f>Revenue!G8+Revenue!G9+Revenue!G11</f>
        <v>5497325345.21</v>
      </c>
      <c r="I50" s="606">
        <f>Revenue!H8+Revenue!H9+Revenue!H11+167493009</f>
        <v>9419995389</v>
      </c>
    </row>
    <row r="51" spans="2:9" s="546" customFormat="1" ht="24.9" customHeight="1">
      <c r="B51" s="597"/>
      <c r="C51" s="598"/>
      <c r="D51" s="604"/>
      <c r="E51" s="607" t="s">
        <v>345</v>
      </c>
      <c r="F51" s="557">
        <f>Revenue!E13</f>
        <v>68181818</v>
      </c>
      <c r="G51" s="557">
        <f>Revenue!F13</f>
        <v>169000000</v>
      </c>
      <c r="H51" s="557">
        <f>Revenue!G13</f>
        <v>142000000</v>
      </c>
      <c r="I51" s="557">
        <f>Revenue!H13</f>
        <v>100000000</v>
      </c>
    </row>
    <row r="52" spans="2:9" s="546" customFormat="1" ht="24.9" customHeight="1">
      <c r="B52" s="599"/>
      <c r="C52" s="600"/>
      <c r="D52" s="600"/>
      <c r="E52" s="608" t="s">
        <v>446</v>
      </c>
      <c r="F52" s="557">
        <f>Revenue!E16</f>
        <v>0</v>
      </c>
      <c r="G52" s="557">
        <f>Revenue!F16</f>
        <v>0</v>
      </c>
      <c r="H52" s="557">
        <f>Revenue!G16</f>
        <v>0</v>
      </c>
      <c r="I52" s="557">
        <f>Revenue!H16</f>
        <v>0</v>
      </c>
    </row>
    <row r="53" spans="2:9" s="546" customFormat="1" ht="24.9" customHeight="1">
      <c r="B53" s="582"/>
      <c r="C53" s="577"/>
      <c r="D53" s="577"/>
      <c r="E53" s="601" t="s">
        <v>346</v>
      </c>
      <c r="F53" s="566">
        <f>F49+F50+F51+F52</f>
        <v>2753904455.46</v>
      </c>
      <c r="G53" s="566">
        <f>G49+G50+G51+G52</f>
        <v>7951786221</v>
      </c>
      <c r="H53" s="566">
        <f>H49+H50+H51+H52</f>
        <v>5743562888.21</v>
      </c>
      <c r="I53" s="566">
        <f>I50+I51+I52</f>
        <v>9519995389</v>
      </c>
    </row>
  </sheetData>
  <sheetProtection selectLockedCells="1"/>
  <mergeCells count="12">
    <mergeCell ref="B1:I1"/>
    <mergeCell ref="B2:I2"/>
    <mergeCell ref="B3:I3"/>
    <mergeCell ref="B32:I32"/>
    <mergeCell ref="B31:I31"/>
    <mergeCell ref="B21:G21"/>
    <mergeCell ref="H21:I21"/>
    <mergeCell ref="B30:I30"/>
    <mergeCell ref="F23:I23"/>
    <mergeCell ref="C24:E24"/>
    <mergeCell ref="B23:E23"/>
    <mergeCell ref="B22:I22"/>
  </mergeCells>
  <printOptions horizontalCentered="1"/>
  <pageMargins left="0.25" right="0.25" top="0.75" bottom="0.75" header="0.3" footer="0.3"/>
  <pageSetup paperSize="9" scale="64" fitToHeight="0" pageOrder="overThenDown" orientation="landscape" r:id="rId1"/>
  <headerFooter differentFirst="1">
    <oddHeader>&amp;L&amp;P</oddHeader>
    <oddFooter>&amp;L&amp;N&amp;C&amp;"Calibri,Bold"&amp;16Page &amp;P of &amp;N&amp;R&amp;14MAKODA LOCAL GOVERNMENT KANO STATE</oddFooter>
  </headerFooter>
  <rowBreaks count="1" manualBreakCount="1">
    <brk id="2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7"/>
  <sheetViews>
    <sheetView view="pageBreakPreview" zoomScale="81" zoomScaleNormal="80" zoomScaleSheetLayoutView="81" workbookViewId="0">
      <selection activeCell="H318" sqref="H318"/>
    </sheetView>
  </sheetViews>
  <sheetFormatPr defaultColWidth="9.109375" defaultRowHeight="18"/>
  <cols>
    <col min="1" max="1" width="22.6640625" style="5" customWidth="1"/>
    <col min="2" max="2" width="11.33203125" style="661" customWidth="1"/>
    <col min="3" max="3" width="14.6640625" style="661" bestFit="1" customWidth="1"/>
    <col min="4" max="4" width="43" style="6" customWidth="1"/>
    <col min="5" max="5" width="30.6640625" style="5" bestFit="1" customWidth="1"/>
    <col min="6" max="6" width="30.6640625" style="5" customWidth="1"/>
    <col min="7" max="7" width="28.88671875" style="5" customWidth="1"/>
    <col min="8" max="8" width="30.6640625" style="5" customWidth="1"/>
    <col min="9" max="10" width="25.5546875" style="5" customWidth="1"/>
    <col min="11" max="11" width="9.109375" style="5" customWidth="1"/>
    <col min="12" max="16384" width="9.109375" style="5"/>
  </cols>
  <sheetData>
    <row r="1" spans="1:10" ht="69">
      <c r="A1" s="708" t="s">
        <v>786</v>
      </c>
      <c r="B1" s="684"/>
      <c r="C1" s="684"/>
      <c r="D1" s="684"/>
      <c r="E1" s="684"/>
      <c r="F1" s="684"/>
      <c r="G1" s="684"/>
      <c r="H1" s="685"/>
    </row>
    <row r="2" spans="1:10" ht="23.4">
      <c r="A2" s="709" t="s">
        <v>479</v>
      </c>
      <c r="B2" s="710"/>
      <c r="C2" s="710"/>
      <c r="D2" s="710"/>
      <c r="E2" s="710"/>
      <c r="F2" s="710"/>
      <c r="G2" s="710"/>
      <c r="H2" s="711"/>
    </row>
    <row r="3" spans="1:10" ht="22.2">
      <c r="A3" s="712" t="s">
        <v>987</v>
      </c>
      <c r="B3" s="713"/>
      <c r="C3" s="713"/>
      <c r="D3" s="713"/>
      <c r="E3" s="713"/>
      <c r="F3" s="713"/>
      <c r="G3" s="713"/>
      <c r="H3" s="714"/>
    </row>
    <row r="4" spans="1:10" ht="23.4" thickBot="1">
      <c r="A4" s="715" t="s">
        <v>481</v>
      </c>
      <c r="B4" s="716"/>
      <c r="C4" s="716"/>
      <c r="D4" s="716"/>
      <c r="E4" s="716"/>
      <c r="F4" s="716"/>
      <c r="G4" s="716"/>
      <c r="H4" s="717"/>
    </row>
    <row r="5" spans="1:10" s="127" customFormat="1" ht="41.4" thickBot="1">
      <c r="A5" s="128" t="s">
        <v>448</v>
      </c>
      <c r="B5" s="122" t="s">
        <v>455</v>
      </c>
      <c r="C5" s="122" t="s">
        <v>454</v>
      </c>
      <c r="D5" s="188" t="s">
        <v>1</v>
      </c>
      <c r="E5" s="129" t="s">
        <v>929</v>
      </c>
      <c r="F5" s="129" t="s">
        <v>930</v>
      </c>
      <c r="G5" s="129" t="s">
        <v>931</v>
      </c>
      <c r="H5" s="129" t="s">
        <v>986</v>
      </c>
    </row>
    <row r="6" spans="1:10" s="127" customFormat="1" ht="20.399999999999999">
      <c r="A6" s="181" t="s">
        <v>778</v>
      </c>
      <c r="B6" s="642"/>
      <c r="C6" s="642"/>
      <c r="D6" s="143" t="s">
        <v>2</v>
      </c>
      <c r="E6" s="609"/>
      <c r="F6" s="163"/>
      <c r="G6" s="609"/>
      <c r="H6" s="163"/>
    </row>
    <row r="7" spans="1:10" s="127" customFormat="1" ht="61.2">
      <c r="A7" s="181">
        <v>11000000</v>
      </c>
      <c r="B7" s="642"/>
      <c r="C7" s="643"/>
      <c r="D7" s="143" t="s">
        <v>3</v>
      </c>
      <c r="E7" s="609"/>
      <c r="F7" s="163"/>
      <c r="G7" s="609"/>
      <c r="H7" s="163"/>
    </row>
    <row r="8" spans="1:10" s="127" customFormat="1" ht="20.399999999999999">
      <c r="A8" s="182">
        <v>11010101</v>
      </c>
      <c r="B8" s="662" t="s">
        <v>643</v>
      </c>
      <c r="C8" s="532">
        <v>31932400</v>
      </c>
      <c r="D8" s="144" t="s">
        <v>4</v>
      </c>
      <c r="E8" s="610">
        <v>1852599652.1099999</v>
      </c>
      <c r="F8" s="153">
        <v>4729785914.9799995</v>
      </c>
      <c r="G8" s="610">
        <v>3438225122.1100001</v>
      </c>
      <c r="H8" s="611">
        <v>6030383135</v>
      </c>
      <c r="I8" s="153"/>
      <c r="J8" s="153"/>
    </row>
    <row r="9" spans="1:10" s="127" customFormat="1" ht="40.799999999999997">
      <c r="A9" s="182">
        <v>11010401</v>
      </c>
      <c r="B9" s="663" t="s">
        <v>658</v>
      </c>
      <c r="C9" s="532">
        <v>31932400</v>
      </c>
      <c r="D9" s="144" t="s">
        <v>5</v>
      </c>
      <c r="E9" s="610">
        <v>48964695.130000003</v>
      </c>
      <c r="F9" s="612">
        <v>956791296.19000006</v>
      </c>
      <c r="G9" s="610">
        <v>720900122.10000002</v>
      </c>
      <c r="H9" s="612">
        <v>983819245</v>
      </c>
      <c r="I9" s="153"/>
      <c r="J9" s="153"/>
    </row>
    <row r="10" spans="1:10" s="127" customFormat="1" ht="20.399999999999999">
      <c r="A10" s="181">
        <v>110102</v>
      </c>
      <c r="B10" s="662"/>
      <c r="C10" s="532"/>
      <c r="D10" s="143" t="s">
        <v>539</v>
      </c>
      <c r="E10" s="610"/>
      <c r="F10" s="612"/>
      <c r="G10" s="610"/>
      <c r="H10" s="612"/>
      <c r="I10" s="153"/>
      <c r="J10" s="153"/>
    </row>
    <row r="11" spans="1:10" s="127" customFormat="1" ht="20.399999999999999">
      <c r="A11" s="182">
        <v>11010201</v>
      </c>
      <c r="B11" s="662" t="s">
        <v>644</v>
      </c>
      <c r="C11" s="532">
        <v>31932400</v>
      </c>
      <c r="D11" s="144" t="s">
        <v>294</v>
      </c>
      <c r="E11" s="610">
        <v>776376521.11000001</v>
      </c>
      <c r="F11" s="612">
        <v>1957252285.8099999</v>
      </c>
      <c r="G11" s="610">
        <v>1338200101</v>
      </c>
      <c r="H11" s="612">
        <v>2238300000</v>
      </c>
      <c r="I11" s="153"/>
      <c r="J11" s="153"/>
    </row>
    <row r="12" spans="1:10" s="127" customFormat="1" ht="40.799999999999997">
      <c r="A12" s="181">
        <v>310301</v>
      </c>
      <c r="B12" s="662"/>
      <c r="C12" s="532"/>
      <c r="D12" s="143" t="s">
        <v>540</v>
      </c>
      <c r="E12" s="610"/>
      <c r="F12" s="612"/>
      <c r="G12" s="610"/>
      <c r="H12" s="612"/>
      <c r="I12" s="153"/>
      <c r="J12" s="153"/>
    </row>
    <row r="13" spans="1:10" s="127" customFormat="1" ht="20.399999999999999">
      <c r="A13" s="613">
        <v>31030101</v>
      </c>
      <c r="B13" s="663" t="s">
        <v>659</v>
      </c>
      <c r="C13" s="532">
        <v>31932400</v>
      </c>
      <c r="D13" s="614" t="s">
        <v>274</v>
      </c>
      <c r="E13" s="610">
        <v>68181818</v>
      </c>
      <c r="F13" s="615">
        <v>169000000</v>
      </c>
      <c r="G13" s="610">
        <v>142000000</v>
      </c>
      <c r="H13" s="615">
        <v>100000000</v>
      </c>
      <c r="I13" s="153"/>
      <c r="J13" s="153"/>
    </row>
    <row r="14" spans="1:10" s="127" customFormat="1" ht="40.799999999999997">
      <c r="A14" s="616">
        <v>1402</v>
      </c>
      <c r="B14" s="664"/>
      <c r="C14" s="644"/>
      <c r="D14" s="143" t="s">
        <v>541</v>
      </c>
      <c r="E14" s="610"/>
      <c r="F14" s="612"/>
      <c r="G14" s="610"/>
      <c r="H14" s="612"/>
      <c r="I14" s="153"/>
      <c r="J14" s="153"/>
    </row>
    <row r="15" spans="1:10" s="127" customFormat="1" ht="40.799999999999997">
      <c r="A15" s="616">
        <v>140202</v>
      </c>
      <c r="B15" s="665"/>
      <c r="C15" s="644"/>
      <c r="D15" s="143" t="s">
        <v>541</v>
      </c>
      <c r="E15" s="610" t="s">
        <v>974</v>
      </c>
      <c r="F15" s="612"/>
      <c r="G15" s="610"/>
      <c r="H15" s="612"/>
      <c r="I15" s="153"/>
      <c r="J15" s="153"/>
    </row>
    <row r="16" spans="1:10" s="127" customFormat="1" ht="40.799999999999997">
      <c r="A16" s="613">
        <v>14020201</v>
      </c>
      <c r="B16" s="644"/>
      <c r="C16" s="532"/>
      <c r="D16" s="144" t="s">
        <v>542</v>
      </c>
      <c r="E16" s="610"/>
      <c r="F16" s="612"/>
      <c r="G16" s="610"/>
      <c r="H16" s="612"/>
      <c r="I16" s="153"/>
      <c r="J16" s="153"/>
    </row>
    <row r="17" spans="1:10" s="127" customFormat="1" ht="21" thickBot="1">
      <c r="A17" s="617">
        <v>14020202</v>
      </c>
      <c r="B17" s="656"/>
      <c r="C17" s="532"/>
      <c r="D17" s="618" t="s">
        <v>543</v>
      </c>
      <c r="E17" s="619">
        <v>0</v>
      </c>
      <c r="F17" s="620">
        <v>0</v>
      </c>
      <c r="G17" s="619"/>
      <c r="H17" s="620"/>
      <c r="I17" s="153"/>
      <c r="J17" s="153"/>
    </row>
    <row r="18" spans="1:10" s="127" customFormat="1" ht="21" thickBot="1">
      <c r="A18" s="621"/>
      <c r="B18" s="645"/>
      <c r="C18" s="645"/>
      <c r="D18" s="622" t="s">
        <v>544</v>
      </c>
      <c r="E18" s="623">
        <f>SUM(E8:E17)</f>
        <v>2746122686.3499999</v>
      </c>
      <c r="F18" s="623">
        <f>SUM(F8+F9+F11+F13)</f>
        <v>7812829496.9799995</v>
      </c>
      <c r="G18" s="667">
        <f>SUM(G8:G17)</f>
        <v>5639325345.21</v>
      </c>
      <c r="H18" s="623">
        <f>SUM(H8:H17)</f>
        <v>9352502380</v>
      </c>
      <c r="I18" s="153"/>
      <c r="J18" s="153"/>
    </row>
    <row r="19" spans="1:10" s="127" customFormat="1" ht="40.799999999999997">
      <c r="A19" s="180">
        <v>12000000</v>
      </c>
      <c r="B19" s="662"/>
      <c r="C19" s="532"/>
      <c r="D19" s="152" t="s">
        <v>6</v>
      </c>
      <c r="E19" s="624"/>
      <c r="F19" s="625">
        <v>0</v>
      </c>
      <c r="G19" s="624"/>
      <c r="H19" s="625"/>
      <c r="I19" s="153"/>
      <c r="J19" s="153"/>
    </row>
    <row r="20" spans="1:10" s="127" customFormat="1" ht="20.399999999999999">
      <c r="A20" s="181">
        <v>12010000</v>
      </c>
      <c r="B20" s="642"/>
      <c r="C20" s="643"/>
      <c r="D20" s="143" t="s">
        <v>7</v>
      </c>
      <c r="E20" s="610"/>
      <c r="F20" s="626"/>
      <c r="G20" s="610"/>
      <c r="H20" s="626"/>
      <c r="I20" s="153"/>
      <c r="J20" s="153"/>
    </row>
    <row r="21" spans="1:10" s="127" customFormat="1" ht="20.399999999999999">
      <c r="A21" s="182">
        <v>12010103</v>
      </c>
      <c r="B21" s="662" t="s">
        <v>645</v>
      </c>
      <c r="C21" s="532">
        <v>31932400</v>
      </c>
      <c r="D21" s="144" t="s">
        <v>270</v>
      </c>
      <c r="E21" s="610">
        <v>520000</v>
      </c>
      <c r="F21" s="612">
        <v>2500000</v>
      </c>
      <c r="G21" s="610">
        <v>833333</v>
      </c>
      <c r="H21" s="612">
        <v>1000000</v>
      </c>
      <c r="I21" s="153"/>
      <c r="J21" s="153"/>
    </row>
    <row r="22" spans="1:10" s="127" customFormat="1" ht="20.399999999999999">
      <c r="A22" s="182">
        <v>12010104</v>
      </c>
      <c r="B22" s="662"/>
      <c r="C22" s="532"/>
      <c r="D22" s="144" t="s">
        <v>271</v>
      </c>
      <c r="E22" s="610"/>
      <c r="F22" s="612"/>
      <c r="G22" s="610"/>
      <c r="H22" s="612"/>
      <c r="I22" s="153"/>
      <c r="J22" s="153"/>
    </row>
    <row r="23" spans="1:10" s="127" customFormat="1" ht="21" thickBot="1">
      <c r="A23" s="627">
        <v>12010105</v>
      </c>
      <c r="B23" s="662" t="s">
        <v>645</v>
      </c>
      <c r="C23" s="532">
        <v>31932400</v>
      </c>
      <c r="D23" s="618" t="s">
        <v>272</v>
      </c>
      <c r="E23" s="619"/>
      <c r="F23" s="620"/>
      <c r="G23" s="619"/>
      <c r="H23" s="620"/>
      <c r="I23" s="153"/>
      <c r="J23" s="153"/>
    </row>
    <row r="24" spans="1:10" s="127" customFormat="1" ht="21" thickBot="1">
      <c r="A24" s="186"/>
      <c r="B24" s="646"/>
      <c r="C24" s="646"/>
      <c r="D24" s="188" t="s">
        <v>544</v>
      </c>
      <c r="E24" s="628">
        <f>SUM(E21:E23)</f>
        <v>520000</v>
      </c>
      <c r="F24" s="628">
        <f>SUM(F21:F23)</f>
        <v>2500000</v>
      </c>
      <c r="G24" s="628">
        <f>G21</f>
        <v>833333</v>
      </c>
      <c r="H24" s="628">
        <f>H21</f>
        <v>1000000</v>
      </c>
      <c r="I24" s="153"/>
      <c r="J24" s="153"/>
    </row>
    <row r="25" spans="1:10" s="127" customFormat="1" ht="40.799999999999997">
      <c r="A25" s="195">
        <v>12010200</v>
      </c>
      <c r="B25" s="647"/>
      <c r="C25" s="647"/>
      <c r="D25" s="141" t="s">
        <v>8</v>
      </c>
      <c r="E25" s="629"/>
      <c r="F25" s="630"/>
      <c r="G25" s="629"/>
      <c r="H25" s="630"/>
      <c r="I25" s="153"/>
      <c r="J25" s="153"/>
    </row>
    <row r="26" spans="1:10" s="127" customFormat="1" ht="61.2">
      <c r="A26" s="182">
        <v>12000201</v>
      </c>
      <c r="B26" s="662"/>
      <c r="C26" s="532"/>
      <c r="D26" s="166" t="s">
        <v>9</v>
      </c>
      <c r="E26" s="610"/>
      <c r="F26" s="612"/>
      <c r="G26" s="610"/>
      <c r="H26" s="612"/>
      <c r="I26" s="153"/>
      <c r="J26" s="153"/>
    </row>
    <row r="27" spans="1:10" s="127" customFormat="1" ht="20.399999999999999">
      <c r="A27" s="181">
        <v>12010500</v>
      </c>
      <c r="B27" s="642"/>
      <c r="C27" s="642"/>
      <c r="D27" s="143" t="s">
        <v>10</v>
      </c>
      <c r="E27" s="610"/>
      <c r="F27" s="626"/>
      <c r="G27" s="610"/>
      <c r="H27" s="626"/>
      <c r="I27" s="153"/>
      <c r="J27" s="153"/>
    </row>
    <row r="28" spans="1:10" s="127" customFormat="1" ht="20.399999999999999">
      <c r="A28" s="182">
        <v>12010501</v>
      </c>
      <c r="B28" s="648"/>
      <c r="C28" s="648"/>
      <c r="D28" s="144" t="s">
        <v>11</v>
      </c>
      <c r="E28" s="610"/>
      <c r="F28" s="626"/>
      <c r="G28" s="610"/>
      <c r="H28" s="626"/>
      <c r="I28" s="153"/>
      <c r="J28" s="153"/>
    </row>
    <row r="29" spans="1:10" s="127" customFormat="1" ht="21" thickBot="1">
      <c r="A29" s="627">
        <v>12010502</v>
      </c>
      <c r="B29" s="649"/>
      <c r="C29" s="649"/>
      <c r="D29" s="618" t="s">
        <v>12</v>
      </c>
      <c r="E29" s="619"/>
      <c r="F29" s="631"/>
      <c r="G29" s="619"/>
      <c r="H29" s="631"/>
      <c r="I29" s="153"/>
      <c r="J29" s="153"/>
    </row>
    <row r="30" spans="1:10" s="127" customFormat="1" ht="21" thickBot="1">
      <c r="A30" s="186"/>
      <c r="B30" s="646"/>
      <c r="C30" s="646"/>
      <c r="D30" s="188" t="s">
        <v>544</v>
      </c>
      <c r="E30" s="628">
        <f>SUM(E26:E29)</f>
        <v>0</v>
      </c>
      <c r="F30" s="628">
        <f>SUM(F26:F29)</f>
        <v>0</v>
      </c>
      <c r="G30" s="628"/>
      <c r="H30" s="628"/>
      <c r="I30" s="153"/>
      <c r="J30" s="153"/>
    </row>
    <row r="31" spans="1:10" s="127" customFormat="1" ht="20.399999999999999">
      <c r="A31" s="195">
        <v>12020000</v>
      </c>
      <c r="B31" s="647"/>
      <c r="C31" s="647"/>
      <c r="D31" s="141" t="s">
        <v>13</v>
      </c>
      <c r="E31" s="629"/>
      <c r="F31" s="630"/>
      <c r="G31" s="629"/>
      <c r="H31" s="630"/>
      <c r="I31" s="153"/>
      <c r="J31" s="153"/>
    </row>
    <row r="32" spans="1:10" s="127" customFormat="1" ht="20.399999999999999">
      <c r="A32" s="181">
        <v>12020100</v>
      </c>
      <c r="B32" s="642"/>
      <c r="C32" s="642"/>
      <c r="D32" s="143" t="s">
        <v>14</v>
      </c>
      <c r="E32" s="610"/>
      <c r="F32" s="626"/>
      <c r="G32" s="610"/>
      <c r="H32" s="626"/>
      <c r="I32" s="153"/>
      <c r="J32" s="153"/>
    </row>
    <row r="33" spans="1:10" s="127" customFormat="1" ht="20.399999999999999">
      <c r="A33" s="182">
        <v>12020102</v>
      </c>
      <c r="B33" s="648"/>
      <c r="C33" s="649"/>
      <c r="D33" s="632" t="s">
        <v>545</v>
      </c>
      <c r="E33" s="610"/>
      <c r="F33" s="626"/>
      <c r="G33" s="610"/>
      <c r="H33" s="626"/>
      <c r="I33" s="153"/>
      <c r="J33" s="153"/>
    </row>
    <row r="34" spans="1:10" s="127" customFormat="1" ht="20.399999999999999">
      <c r="A34" s="182">
        <v>12020105</v>
      </c>
      <c r="B34" s="662"/>
      <c r="C34" s="532"/>
      <c r="D34" s="632" t="s">
        <v>546</v>
      </c>
      <c r="E34" s="610"/>
      <c r="F34" s="612"/>
      <c r="G34" s="610"/>
      <c r="H34" s="612"/>
      <c r="I34" s="153"/>
      <c r="J34" s="153"/>
    </row>
    <row r="35" spans="1:10" s="127" customFormat="1" ht="20.399999999999999">
      <c r="A35" s="182">
        <v>12020107</v>
      </c>
      <c r="B35" s="648"/>
      <c r="C35" s="648"/>
      <c r="D35" s="632" t="s">
        <v>547</v>
      </c>
      <c r="E35" s="610"/>
      <c r="F35" s="626"/>
      <c r="G35" s="610"/>
      <c r="H35" s="626"/>
      <c r="I35" s="153"/>
      <c r="J35" s="153"/>
    </row>
    <row r="36" spans="1:10" s="127" customFormat="1" ht="40.799999999999997">
      <c r="A36" s="633">
        <v>12020109</v>
      </c>
      <c r="B36" s="650"/>
      <c r="C36" s="650"/>
      <c r="D36" s="144" t="s">
        <v>548</v>
      </c>
      <c r="E36" s="610">
        <v>38600</v>
      </c>
      <c r="F36" s="626">
        <v>200000</v>
      </c>
      <c r="G36" s="610">
        <v>150000</v>
      </c>
      <c r="H36" s="626">
        <v>300000</v>
      </c>
      <c r="I36" s="153"/>
      <c r="J36" s="153"/>
    </row>
    <row r="37" spans="1:10" s="127" customFormat="1" ht="20.399999999999999">
      <c r="A37" s="633">
        <v>12020111</v>
      </c>
      <c r="B37" s="662" t="s">
        <v>645</v>
      </c>
      <c r="C37" s="532">
        <v>31932400</v>
      </c>
      <c r="D37" s="632" t="s">
        <v>549</v>
      </c>
      <c r="E37" s="610">
        <v>49200</v>
      </c>
      <c r="F37" s="612">
        <v>300000</v>
      </c>
      <c r="G37" s="610">
        <v>225000</v>
      </c>
      <c r="H37" s="626">
        <v>300000</v>
      </c>
      <c r="I37" s="153"/>
      <c r="J37" s="153"/>
    </row>
    <row r="38" spans="1:10" s="127" customFormat="1" ht="20.399999999999999">
      <c r="A38" s="633">
        <v>12020112</v>
      </c>
      <c r="B38" s="650"/>
      <c r="C38" s="650"/>
      <c r="D38" s="632" t="s">
        <v>550</v>
      </c>
      <c r="E38" s="610"/>
      <c r="F38" s="612">
        <v>50000</v>
      </c>
      <c r="G38" s="610">
        <v>37500</v>
      </c>
      <c r="H38" s="612"/>
      <c r="I38" s="153"/>
      <c r="J38" s="153"/>
    </row>
    <row r="39" spans="1:10" s="127" customFormat="1" ht="20.399999999999999">
      <c r="A39" s="182">
        <v>12020113</v>
      </c>
      <c r="B39" s="648"/>
      <c r="C39" s="649"/>
      <c r="D39" s="632" t="s">
        <v>551</v>
      </c>
      <c r="E39" s="610"/>
      <c r="F39" s="626"/>
      <c r="G39" s="610"/>
      <c r="H39" s="626"/>
      <c r="I39" s="153"/>
      <c r="J39" s="153"/>
    </row>
    <row r="40" spans="1:10" s="127" customFormat="1" ht="20.399999999999999">
      <c r="A40" s="633">
        <v>12020114</v>
      </c>
      <c r="B40" s="662" t="s">
        <v>645</v>
      </c>
      <c r="C40" s="532">
        <v>31932400</v>
      </c>
      <c r="D40" s="632" t="s">
        <v>552</v>
      </c>
      <c r="E40" s="610"/>
      <c r="F40" s="612"/>
      <c r="G40" s="610"/>
      <c r="H40" s="612"/>
      <c r="I40" s="153"/>
      <c r="J40" s="153"/>
    </row>
    <row r="41" spans="1:10" s="127" customFormat="1" ht="20.399999999999999">
      <c r="A41" s="633">
        <v>12020115</v>
      </c>
      <c r="B41" s="650"/>
      <c r="C41" s="650"/>
      <c r="D41" s="632" t="s">
        <v>553</v>
      </c>
      <c r="E41" s="610"/>
      <c r="F41" s="626"/>
      <c r="G41" s="610"/>
      <c r="H41" s="626"/>
      <c r="I41" s="153"/>
      <c r="J41" s="153"/>
    </row>
    <row r="42" spans="1:10" s="127" customFormat="1" ht="20.399999999999999">
      <c r="A42" s="182">
        <v>12020116</v>
      </c>
      <c r="B42" s="662" t="s">
        <v>645</v>
      </c>
      <c r="C42" s="532">
        <v>31932400</v>
      </c>
      <c r="D42" s="632" t="s">
        <v>554</v>
      </c>
      <c r="E42" s="610"/>
      <c r="F42" s="626"/>
      <c r="G42" s="610"/>
      <c r="H42" s="626"/>
      <c r="I42" s="153"/>
      <c r="J42" s="153"/>
    </row>
    <row r="43" spans="1:10" s="127" customFormat="1" ht="20.399999999999999">
      <c r="A43" s="182">
        <v>12020117</v>
      </c>
      <c r="B43" s="662"/>
      <c r="C43" s="532"/>
      <c r="D43" s="632" t="s">
        <v>555</v>
      </c>
      <c r="E43" s="610">
        <v>40200</v>
      </c>
      <c r="F43" s="612">
        <v>100000</v>
      </c>
      <c r="G43" s="610">
        <v>75000</v>
      </c>
      <c r="H43" s="612">
        <v>120000</v>
      </c>
      <c r="I43" s="153"/>
      <c r="J43" s="153"/>
    </row>
    <row r="44" spans="1:10" s="127" customFormat="1" ht="20.399999999999999">
      <c r="A44" s="182">
        <v>12020118</v>
      </c>
      <c r="B44" s="662" t="s">
        <v>645</v>
      </c>
      <c r="C44" s="532">
        <v>31932400</v>
      </c>
      <c r="D44" s="632" t="s">
        <v>556</v>
      </c>
      <c r="E44" s="610"/>
      <c r="F44" s="612"/>
      <c r="G44" s="610"/>
      <c r="H44" s="612"/>
      <c r="I44" s="153"/>
      <c r="J44" s="153"/>
    </row>
    <row r="45" spans="1:10" s="127" customFormat="1" ht="20.399999999999999">
      <c r="A45" s="182">
        <v>12020119</v>
      </c>
      <c r="B45" s="648"/>
      <c r="C45" s="648"/>
      <c r="D45" s="632" t="s">
        <v>557</v>
      </c>
      <c r="E45" s="610"/>
      <c r="F45" s="626">
        <v>200000</v>
      </c>
      <c r="G45" s="610">
        <v>150000</v>
      </c>
      <c r="H45" s="615">
        <v>250000</v>
      </c>
      <c r="I45" s="153"/>
      <c r="J45" s="153"/>
    </row>
    <row r="46" spans="1:10" s="127" customFormat="1" ht="40.799999999999997">
      <c r="A46" s="182">
        <v>12020120</v>
      </c>
      <c r="B46" s="662" t="s">
        <v>645</v>
      </c>
      <c r="C46" s="532">
        <v>31932400</v>
      </c>
      <c r="D46" s="632" t="s">
        <v>277</v>
      </c>
      <c r="E46" s="610">
        <v>45900</v>
      </c>
      <c r="F46" s="615">
        <v>400000</v>
      </c>
      <c r="G46" s="610">
        <v>300000</v>
      </c>
      <c r="H46" s="626">
        <v>500000</v>
      </c>
      <c r="I46" s="153"/>
      <c r="J46" s="153"/>
    </row>
    <row r="47" spans="1:10" s="127" customFormat="1" ht="20.399999999999999">
      <c r="A47" s="182">
        <v>12020121</v>
      </c>
      <c r="B47" s="662" t="s">
        <v>645</v>
      </c>
      <c r="C47" s="532">
        <v>31932400</v>
      </c>
      <c r="D47" s="632" t="s">
        <v>558</v>
      </c>
      <c r="E47" s="610">
        <v>9800</v>
      </c>
      <c r="F47" s="626">
        <v>50000</v>
      </c>
      <c r="G47" s="610">
        <v>37500</v>
      </c>
      <c r="H47" s="626">
        <v>60000</v>
      </c>
      <c r="I47" s="153"/>
      <c r="J47" s="153"/>
    </row>
    <row r="48" spans="1:10" s="127" customFormat="1" ht="20.399999999999999">
      <c r="A48" s="203">
        <v>12020122</v>
      </c>
      <c r="B48" s="662" t="s">
        <v>645</v>
      </c>
      <c r="C48" s="532">
        <v>31932400</v>
      </c>
      <c r="D48" s="634" t="s">
        <v>559</v>
      </c>
      <c r="E48" s="200"/>
      <c r="F48" s="204"/>
      <c r="G48" s="200"/>
      <c r="H48" s="204"/>
      <c r="I48" s="153"/>
      <c r="J48" s="153"/>
    </row>
    <row r="49" spans="1:10" s="127" customFormat="1" ht="20.399999999999999">
      <c r="A49" s="203">
        <v>12020123</v>
      </c>
      <c r="B49" s="533"/>
      <c r="C49" s="533"/>
      <c r="D49" s="634" t="s">
        <v>560</v>
      </c>
      <c r="E49" s="200"/>
      <c r="F49" s="204"/>
      <c r="G49" s="200"/>
      <c r="H49" s="204"/>
      <c r="I49" s="153"/>
      <c r="J49" s="153"/>
    </row>
    <row r="50" spans="1:10" s="127" customFormat="1" ht="20.399999999999999">
      <c r="A50" s="203">
        <v>12020124</v>
      </c>
      <c r="B50" s="662" t="s">
        <v>645</v>
      </c>
      <c r="C50" s="532">
        <v>31932400</v>
      </c>
      <c r="D50" s="634" t="s">
        <v>561</v>
      </c>
      <c r="E50" s="200">
        <v>45000</v>
      </c>
      <c r="F50" s="204">
        <v>200000</v>
      </c>
      <c r="G50" s="200">
        <v>150000</v>
      </c>
      <c r="H50" s="204">
        <v>105000</v>
      </c>
      <c r="I50" s="153"/>
      <c r="J50" s="153"/>
    </row>
    <row r="51" spans="1:10" s="127" customFormat="1" ht="20.399999999999999">
      <c r="A51" s="203">
        <v>12020125</v>
      </c>
      <c r="B51" s="533"/>
      <c r="C51" s="533"/>
      <c r="D51" s="634" t="s">
        <v>562</v>
      </c>
      <c r="E51" s="200"/>
      <c r="F51" s="204"/>
      <c r="G51" s="200"/>
      <c r="H51" s="204"/>
      <c r="I51" s="153"/>
      <c r="J51" s="153"/>
    </row>
    <row r="52" spans="1:10" s="127" customFormat="1" ht="20.399999999999999">
      <c r="A52" s="203">
        <v>12020126</v>
      </c>
      <c r="B52" s="533"/>
      <c r="C52" s="533"/>
      <c r="D52" s="634" t="s">
        <v>563</v>
      </c>
      <c r="E52" s="200"/>
      <c r="F52" s="204"/>
      <c r="G52" s="200"/>
      <c r="H52" s="204"/>
      <c r="I52" s="153"/>
      <c r="J52" s="153"/>
    </row>
    <row r="53" spans="1:10" s="127" customFormat="1" ht="20.399999999999999">
      <c r="A53" s="203">
        <v>12020128</v>
      </c>
      <c r="B53" s="533"/>
      <c r="C53" s="651"/>
      <c r="D53" s="634" t="s">
        <v>564</v>
      </c>
      <c r="E53" s="200"/>
      <c r="F53" s="204"/>
      <c r="G53" s="200"/>
      <c r="H53" s="204"/>
      <c r="I53" s="153"/>
      <c r="J53" s="153"/>
    </row>
    <row r="54" spans="1:10" s="127" customFormat="1" ht="40.799999999999997">
      <c r="A54" s="203">
        <v>12020130</v>
      </c>
      <c r="B54" s="662"/>
      <c r="C54" s="532"/>
      <c r="D54" s="634" t="s">
        <v>807</v>
      </c>
      <c r="E54" s="200"/>
      <c r="F54" s="635">
        <v>100000</v>
      </c>
      <c r="G54" s="200">
        <v>75000</v>
      </c>
      <c r="H54" s="635">
        <v>200000</v>
      </c>
      <c r="I54" s="153"/>
      <c r="J54" s="153"/>
    </row>
    <row r="55" spans="1:10" s="127" customFormat="1" ht="20.399999999999999">
      <c r="A55" s="203">
        <v>12020131</v>
      </c>
      <c r="B55" s="533"/>
      <c r="C55" s="533"/>
      <c r="D55" s="634" t="s">
        <v>276</v>
      </c>
      <c r="E55" s="200"/>
      <c r="F55" s="635"/>
      <c r="G55" s="200"/>
      <c r="H55" s="635"/>
      <c r="I55" s="153"/>
      <c r="J55" s="153"/>
    </row>
    <row r="56" spans="1:10" s="127" customFormat="1" ht="20.399999999999999">
      <c r="A56" s="203">
        <v>12020137</v>
      </c>
      <c r="B56" s="662"/>
      <c r="C56" s="532"/>
      <c r="D56" s="634" t="s">
        <v>565</v>
      </c>
      <c r="E56" s="200">
        <v>7800</v>
      </c>
      <c r="F56" s="635">
        <v>200000</v>
      </c>
      <c r="G56" s="200">
        <v>150000</v>
      </c>
      <c r="H56" s="635">
        <v>205000</v>
      </c>
      <c r="I56" s="153"/>
      <c r="J56" s="153"/>
    </row>
    <row r="57" spans="1:10" s="127" customFormat="1" ht="20.399999999999999">
      <c r="A57" s="182">
        <v>12020138</v>
      </c>
      <c r="B57" s="662"/>
      <c r="C57" s="532"/>
      <c r="D57" s="632" t="s">
        <v>566</v>
      </c>
      <c r="E57" s="610"/>
      <c r="F57" s="615"/>
      <c r="G57" s="610"/>
      <c r="H57" s="615"/>
      <c r="I57" s="153"/>
      <c r="J57" s="153"/>
    </row>
    <row r="58" spans="1:10" s="127" customFormat="1" ht="20.399999999999999">
      <c r="A58" s="182">
        <v>12020139</v>
      </c>
      <c r="B58" s="662" t="s">
        <v>645</v>
      </c>
      <c r="C58" s="532">
        <v>31932400</v>
      </c>
      <c r="D58" s="632" t="s">
        <v>567</v>
      </c>
      <c r="E58" s="610">
        <v>15000</v>
      </c>
      <c r="F58" s="615">
        <v>200000</v>
      </c>
      <c r="G58" s="610">
        <v>150000</v>
      </c>
      <c r="H58" s="615">
        <v>250000</v>
      </c>
      <c r="I58" s="153"/>
      <c r="J58" s="153"/>
    </row>
    <row r="59" spans="1:10" s="127" customFormat="1" ht="20.399999999999999">
      <c r="A59" s="182">
        <v>12020140</v>
      </c>
      <c r="B59" s="648"/>
      <c r="C59" s="648"/>
      <c r="D59" s="632" t="s">
        <v>568</v>
      </c>
      <c r="E59" s="610"/>
      <c r="F59" s="615"/>
      <c r="G59" s="610"/>
      <c r="H59" s="615"/>
      <c r="I59" s="153"/>
      <c r="J59" s="153"/>
    </row>
    <row r="60" spans="1:10" s="127" customFormat="1" ht="20.399999999999999">
      <c r="A60" s="182">
        <v>12020141</v>
      </c>
      <c r="B60" s="648"/>
      <c r="C60" s="648"/>
      <c r="D60" s="632" t="s">
        <v>569</v>
      </c>
      <c r="E60" s="610"/>
      <c r="F60" s="615"/>
      <c r="G60" s="610"/>
      <c r="H60" s="615">
        <v>25000</v>
      </c>
      <c r="I60" s="153"/>
      <c r="J60" s="153"/>
    </row>
    <row r="61" spans="1:10" s="127" customFormat="1" ht="20.399999999999999">
      <c r="A61" s="182">
        <v>12020142</v>
      </c>
      <c r="B61" s="662" t="s">
        <v>645</v>
      </c>
      <c r="C61" s="532">
        <v>31932400</v>
      </c>
      <c r="D61" s="632" t="s">
        <v>570</v>
      </c>
      <c r="E61" s="610">
        <v>7200</v>
      </c>
      <c r="F61" s="615">
        <v>50000</v>
      </c>
      <c r="G61" s="610">
        <v>37500</v>
      </c>
      <c r="H61" s="615"/>
      <c r="I61" s="153"/>
      <c r="J61" s="153"/>
    </row>
    <row r="62" spans="1:10" s="127" customFormat="1" ht="20.399999999999999">
      <c r="A62" s="182">
        <v>12020143</v>
      </c>
      <c r="B62" s="662"/>
      <c r="C62" s="532"/>
      <c r="D62" s="632" t="s">
        <v>571</v>
      </c>
      <c r="E62" s="610"/>
      <c r="F62" s="615"/>
      <c r="G62" s="610"/>
      <c r="H62" s="615"/>
      <c r="I62" s="153"/>
      <c r="J62" s="153"/>
    </row>
    <row r="63" spans="1:10" s="127" customFormat="1" ht="20.399999999999999">
      <c r="A63" s="182">
        <v>12020144</v>
      </c>
      <c r="B63" s="662"/>
      <c r="C63" s="532"/>
      <c r="D63" s="632" t="s">
        <v>572</v>
      </c>
      <c r="E63" s="610">
        <v>5000</v>
      </c>
      <c r="F63" s="615">
        <v>50000</v>
      </c>
      <c r="G63" s="610">
        <v>37500</v>
      </c>
      <c r="H63" s="615"/>
      <c r="I63" s="153"/>
      <c r="J63" s="153"/>
    </row>
    <row r="64" spans="1:10" s="127" customFormat="1" ht="20.399999999999999">
      <c r="A64" s="182">
        <v>12020145</v>
      </c>
      <c r="B64" s="662"/>
      <c r="C64" s="532"/>
      <c r="D64" s="632" t="s">
        <v>287</v>
      </c>
      <c r="E64" s="610">
        <v>67200</v>
      </c>
      <c r="F64" s="615">
        <v>200000</v>
      </c>
      <c r="G64" s="610">
        <v>150000</v>
      </c>
      <c r="H64" s="615">
        <v>300000</v>
      </c>
      <c r="I64" s="153"/>
      <c r="J64" s="153"/>
    </row>
    <row r="65" spans="1:10" s="127" customFormat="1" ht="20.399999999999999">
      <c r="A65" s="182">
        <v>12020146</v>
      </c>
      <c r="B65" s="648"/>
      <c r="C65" s="648"/>
      <c r="D65" s="632" t="s">
        <v>573</v>
      </c>
      <c r="E65" s="610"/>
      <c r="F65" s="626"/>
      <c r="G65" s="610"/>
      <c r="H65" s="626"/>
      <c r="I65" s="153"/>
      <c r="J65" s="153"/>
    </row>
    <row r="66" spans="1:10" s="127" customFormat="1" ht="20.399999999999999">
      <c r="A66" s="182">
        <v>12020147</v>
      </c>
      <c r="B66" s="648"/>
      <c r="C66" s="648"/>
      <c r="D66" s="632" t="s">
        <v>574</v>
      </c>
      <c r="E66" s="610"/>
      <c r="F66" s="626"/>
      <c r="G66" s="610"/>
      <c r="H66" s="626"/>
      <c r="I66" s="153"/>
      <c r="J66" s="153"/>
    </row>
    <row r="67" spans="1:10" s="127" customFormat="1" ht="20.399999999999999">
      <c r="A67" s="182">
        <v>12020148</v>
      </c>
      <c r="B67" s="648"/>
      <c r="C67" s="648"/>
      <c r="D67" s="632" t="s">
        <v>575</v>
      </c>
      <c r="E67" s="610"/>
      <c r="F67" s="626"/>
      <c r="G67" s="610"/>
      <c r="H67" s="626"/>
      <c r="I67" s="153"/>
      <c r="J67" s="153"/>
    </row>
    <row r="68" spans="1:10" s="127" customFormat="1" ht="20.399999999999999">
      <c r="A68" s="182">
        <v>12020149</v>
      </c>
      <c r="B68" s="662"/>
      <c r="C68" s="532"/>
      <c r="D68" s="632" t="s">
        <v>576</v>
      </c>
      <c r="E68" s="610">
        <v>15200</v>
      </c>
      <c r="F68" s="615">
        <v>150000</v>
      </c>
      <c r="G68" s="610">
        <v>112500</v>
      </c>
      <c r="H68" s="615">
        <v>200000</v>
      </c>
      <c r="I68" s="153"/>
      <c r="J68" s="153"/>
    </row>
    <row r="69" spans="1:10" s="127" customFormat="1" ht="20.399999999999999">
      <c r="A69" s="182">
        <v>12020150</v>
      </c>
      <c r="B69" s="662"/>
      <c r="C69" s="532"/>
      <c r="D69" s="632" t="s">
        <v>577</v>
      </c>
      <c r="E69" s="610"/>
      <c r="F69" s="615"/>
      <c r="G69" s="610"/>
      <c r="H69" s="615"/>
      <c r="I69" s="153"/>
      <c r="J69" s="153"/>
    </row>
    <row r="70" spans="1:10" s="127" customFormat="1" ht="20.399999999999999">
      <c r="A70" s="182">
        <v>12020151</v>
      </c>
      <c r="B70" s="662" t="s">
        <v>645</v>
      </c>
      <c r="C70" s="532">
        <v>31932400</v>
      </c>
      <c r="D70" s="632" t="s">
        <v>578</v>
      </c>
      <c r="E70" s="610"/>
      <c r="F70" s="615"/>
      <c r="G70" s="610"/>
      <c r="H70" s="615"/>
      <c r="I70" s="153"/>
      <c r="J70" s="153"/>
    </row>
    <row r="71" spans="1:10" s="127" customFormat="1" ht="20.399999999999999">
      <c r="A71" s="182">
        <v>12020152</v>
      </c>
      <c r="B71" s="662" t="s">
        <v>645</v>
      </c>
      <c r="C71" s="532">
        <v>31932400</v>
      </c>
      <c r="D71" s="632" t="s">
        <v>579</v>
      </c>
      <c r="E71" s="610"/>
      <c r="F71" s="615"/>
      <c r="G71" s="610"/>
      <c r="H71" s="615"/>
      <c r="I71" s="153"/>
      <c r="J71" s="153"/>
    </row>
    <row r="72" spans="1:10" s="127" customFormat="1" ht="40.799999999999997">
      <c r="A72" s="182">
        <v>12020154</v>
      </c>
      <c r="B72" s="662" t="s">
        <v>645</v>
      </c>
      <c r="C72" s="532">
        <v>31932400</v>
      </c>
      <c r="D72" s="632" t="s">
        <v>580</v>
      </c>
      <c r="E72" s="610"/>
      <c r="F72" s="615"/>
      <c r="G72" s="610"/>
      <c r="H72" s="615"/>
      <c r="I72" s="153"/>
      <c r="J72" s="153"/>
    </row>
    <row r="73" spans="1:10" s="127" customFormat="1" ht="20.399999999999999">
      <c r="A73" s="182">
        <v>12020155</v>
      </c>
      <c r="B73" s="662"/>
      <c r="C73" s="532"/>
      <c r="D73" s="632" t="s">
        <v>286</v>
      </c>
      <c r="E73" s="610">
        <v>49500</v>
      </c>
      <c r="F73" s="615">
        <v>250000</v>
      </c>
      <c r="G73" s="610">
        <v>187500</v>
      </c>
      <c r="H73" s="615">
        <v>250000</v>
      </c>
      <c r="I73" s="153"/>
      <c r="J73" s="153"/>
    </row>
    <row r="74" spans="1:10" s="127" customFormat="1" ht="40.799999999999997">
      <c r="A74" s="182">
        <v>12020156</v>
      </c>
      <c r="B74" s="662"/>
      <c r="C74" s="532"/>
      <c r="D74" s="632" t="s">
        <v>279</v>
      </c>
      <c r="E74" s="610"/>
      <c r="F74" s="615"/>
      <c r="G74" s="610"/>
      <c r="H74" s="615"/>
      <c r="I74" s="153"/>
      <c r="J74" s="153"/>
    </row>
    <row r="75" spans="1:10" s="127" customFormat="1" ht="20.399999999999999">
      <c r="A75" s="182">
        <v>12020157</v>
      </c>
      <c r="B75" s="662"/>
      <c r="C75" s="532"/>
      <c r="D75" s="632" t="s">
        <v>282</v>
      </c>
      <c r="E75" s="610"/>
      <c r="F75" s="626"/>
      <c r="G75" s="610"/>
      <c r="H75" s="626"/>
      <c r="I75" s="153"/>
      <c r="J75" s="153"/>
    </row>
    <row r="76" spans="1:10" s="127" customFormat="1" ht="20.399999999999999">
      <c r="A76" s="636">
        <v>12020158</v>
      </c>
      <c r="B76" s="652"/>
      <c r="C76" s="652"/>
      <c r="D76" s="632" t="s">
        <v>275</v>
      </c>
      <c r="E76" s="610"/>
      <c r="F76" s="626">
        <v>50000</v>
      </c>
      <c r="G76" s="610"/>
      <c r="H76" s="626">
        <v>50000</v>
      </c>
      <c r="I76" s="153"/>
      <c r="J76" s="153"/>
    </row>
    <row r="77" spans="1:10" s="127" customFormat="1" ht="40.799999999999997">
      <c r="A77" s="182">
        <v>12020159</v>
      </c>
      <c r="B77" s="662"/>
      <c r="C77" s="532"/>
      <c r="D77" s="632" t="s">
        <v>581</v>
      </c>
      <c r="E77" s="610"/>
      <c r="F77" s="612"/>
      <c r="G77" s="610"/>
      <c r="H77" s="612"/>
      <c r="I77" s="153"/>
      <c r="J77" s="153"/>
    </row>
    <row r="78" spans="1:10" s="127" customFormat="1" ht="40.799999999999997">
      <c r="A78" s="182">
        <v>12020160</v>
      </c>
      <c r="B78" s="662"/>
      <c r="C78" s="532"/>
      <c r="D78" s="632" t="s">
        <v>582</v>
      </c>
      <c r="E78" s="610"/>
      <c r="F78" s="615"/>
      <c r="G78" s="610"/>
      <c r="H78" s="615"/>
      <c r="I78" s="153"/>
      <c r="J78" s="153"/>
    </row>
    <row r="79" spans="1:10" s="127" customFormat="1" ht="40.799999999999997">
      <c r="A79" s="182">
        <v>12020161</v>
      </c>
      <c r="B79" s="662"/>
      <c r="C79" s="532"/>
      <c r="D79" s="632" t="s">
        <v>583</v>
      </c>
      <c r="E79" s="610"/>
      <c r="F79" s="615"/>
      <c r="G79" s="610"/>
      <c r="H79" s="615"/>
      <c r="I79" s="153"/>
      <c r="J79" s="153"/>
    </row>
    <row r="80" spans="1:10" s="127" customFormat="1" ht="20.399999999999999">
      <c r="A80" s="182">
        <v>12020162</v>
      </c>
      <c r="B80" s="648"/>
      <c r="C80" s="648"/>
      <c r="D80" s="632" t="s">
        <v>584</v>
      </c>
      <c r="E80" s="610">
        <v>35200</v>
      </c>
      <c r="F80" s="626">
        <v>200000</v>
      </c>
      <c r="G80" s="610">
        <v>150000</v>
      </c>
      <c r="H80" s="626">
        <v>200000</v>
      </c>
      <c r="I80" s="153"/>
      <c r="J80" s="153"/>
    </row>
    <row r="81" spans="1:10" s="127" customFormat="1" ht="40.799999999999997">
      <c r="A81" s="182">
        <v>12020163</v>
      </c>
      <c r="B81" s="662"/>
      <c r="C81" s="532"/>
      <c r="D81" s="632" t="s">
        <v>585</v>
      </c>
      <c r="E81" s="610">
        <v>19500</v>
      </c>
      <c r="F81" s="615">
        <v>150000</v>
      </c>
      <c r="G81" s="610">
        <v>112500</v>
      </c>
      <c r="H81" s="615">
        <v>150000</v>
      </c>
      <c r="I81" s="153"/>
      <c r="J81" s="153"/>
    </row>
    <row r="82" spans="1:10" s="127" customFormat="1" ht="40.799999999999997">
      <c r="A82" s="182">
        <v>12020164</v>
      </c>
      <c r="B82" s="662"/>
      <c r="C82" s="532"/>
      <c r="D82" s="632" t="s">
        <v>586</v>
      </c>
      <c r="E82" s="610">
        <v>15200</v>
      </c>
      <c r="F82" s="615">
        <v>120000</v>
      </c>
      <c r="G82" s="610">
        <v>90000</v>
      </c>
      <c r="H82" s="615">
        <v>120000</v>
      </c>
      <c r="I82" s="153"/>
      <c r="J82" s="153"/>
    </row>
    <row r="83" spans="1:10" s="127" customFormat="1" ht="20.399999999999999">
      <c r="A83" s="182">
        <v>12020165</v>
      </c>
      <c r="B83" s="648"/>
      <c r="C83" s="532">
        <v>31932400</v>
      </c>
      <c r="D83" s="632" t="s">
        <v>587</v>
      </c>
      <c r="E83" s="610"/>
      <c r="F83" s="615"/>
      <c r="G83" s="610"/>
      <c r="H83" s="615"/>
      <c r="I83" s="153"/>
      <c r="J83" s="153"/>
    </row>
    <row r="84" spans="1:10" s="127" customFormat="1" ht="20.399999999999999">
      <c r="A84" s="182">
        <v>12020166</v>
      </c>
      <c r="B84" s="662"/>
      <c r="C84" s="532"/>
      <c r="D84" s="632" t="s">
        <v>588</v>
      </c>
      <c r="E84" s="610">
        <v>69500</v>
      </c>
      <c r="F84" s="615">
        <v>250000</v>
      </c>
      <c r="G84" s="610">
        <v>187500</v>
      </c>
      <c r="H84" s="615">
        <v>250000</v>
      </c>
      <c r="I84" s="153"/>
      <c r="J84" s="153"/>
    </row>
    <row r="85" spans="1:10" s="127" customFormat="1" ht="20.399999999999999">
      <c r="A85" s="182">
        <v>12020167</v>
      </c>
      <c r="B85" s="662" t="s">
        <v>645</v>
      </c>
      <c r="C85" s="532">
        <v>31932400</v>
      </c>
      <c r="D85" s="632" t="s">
        <v>589</v>
      </c>
      <c r="E85" s="610">
        <v>95200</v>
      </c>
      <c r="F85" s="615">
        <v>300000</v>
      </c>
      <c r="G85" s="610">
        <v>225000</v>
      </c>
      <c r="H85" s="615">
        <v>400000</v>
      </c>
      <c r="I85" s="153"/>
      <c r="J85" s="153"/>
    </row>
    <row r="86" spans="1:10" s="127" customFormat="1" ht="40.799999999999997">
      <c r="A86" s="182">
        <v>12020168</v>
      </c>
      <c r="B86" s="662"/>
      <c r="C86" s="532"/>
      <c r="D86" s="632" t="s">
        <v>590</v>
      </c>
      <c r="E86" s="610"/>
      <c r="F86" s="615"/>
      <c r="G86" s="610"/>
      <c r="H86" s="615"/>
      <c r="I86" s="153"/>
      <c r="J86" s="153"/>
    </row>
    <row r="87" spans="1:10" s="127" customFormat="1" ht="20.399999999999999">
      <c r="A87" s="182">
        <v>12020169</v>
      </c>
      <c r="B87" s="662"/>
      <c r="C87" s="532"/>
      <c r="D87" s="632" t="s">
        <v>591</v>
      </c>
      <c r="E87" s="610"/>
      <c r="F87" s="615"/>
      <c r="G87" s="610"/>
      <c r="H87" s="615"/>
      <c r="I87" s="153"/>
      <c r="J87" s="153"/>
    </row>
    <row r="88" spans="1:10" s="127" customFormat="1" ht="40.799999999999997">
      <c r="A88" s="182">
        <v>12020170</v>
      </c>
      <c r="B88" s="648"/>
      <c r="C88" s="648"/>
      <c r="D88" s="632" t="s">
        <v>592</v>
      </c>
      <c r="E88" s="610"/>
      <c r="F88" s="626"/>
      <c r="G88" s="610"/>
      <c r="H88" s="626"/>
      <c r="I88" s="153"/>
      <c r="J88" s="153"/>
    </row>
    <row r="89" spans="1:10" s="127" customFormat="1" ht="40.799999999999997">
      <c r="A89" s="182">
        <v>12020171</v>
      </c>
      <c r="B89" s="662" t="s">
        <v>645</v>
      </c>
      <c r="C89" s="532">
        <v>31932400</v>
      </c>
      <c r="D89" s="632" t="s">
        <v>593</v>
      </c>
      <c r="E89" s="610">
        <v>5400</v>
      </c>
      <c r="F89" s="612">
        <v>50000</v>
      </c>
      <c r="G89" s="610">
        <v>37500</v>
      </c>
      <c r="H89" s="612">
        <v>100000</v>
      </c>
      <c r="I89" s="153"/>
      <c r="J89" s="153"/>
    </row>
    <row r="90" spans="1:10" s="127" customFormat="1" ht="20.399999999999999">
      <c r="A90" s="182">
        <v>12020172</v>
      </c>
      <c r="B90" s="648"/>
      <c r="C90" s="648"/>
      <c r="D90" s="632" t="s">
        <v>594</v>
      </c>
      <c r="E90" s="610"/>
      <c r="F90" s="612"/>
      <c r="G90" s="610"/>
      <c r="H90" s="612"/>
      <c r="I90" s="153"/>
      <c r="J90" s="153"/>
    </row>
    <row r="91" spans="1:10" s="127" customFormat="1" ht="40.799999999999997">
      <c r="A91" s="182">
        <v>12020173</v>
      </c>
      <c r="B91" s="648"/>
      <c r="C91" s="648"/>
      <c r="D91" s="632" t="s">
        <v>595</v>
      </c>
      <c r="E91" s="610"/>
      <c r="F91" s="626"/>
      <c r="G91" s="610"/>
      <c r="H91" s="626"/>
      <c r="I91" s="153"/>
      <c r="J91" s="153"/>
    </row>
    <row r="92" spans="1:10" s="127" customFormat="1" ht="40.799999999999997">
      <c r="A92" s="182">
        <v>12020174</v>
      </c>
      <c r="B92" s="662"/>
      <c r="C92" s="532"/>
      <c r="D92" s="632" t="s">
        <v>280</v>
      </c>
      <c r="E92" s="610"/>
      <c r="F92" s="615"/>
      <c r="G92" s="610"/>
      <c r="H92" s="615"/>
      <c r="I92" s="153"/>
      <c r="J92" s="153"/>
    </row>
    <row r="93" spans="1:10" s="127" customFormat="1" ht="40.799999999999997">
      <c r="A93" s="182">
        <v>12020175</v>
      </c>
      <c r="B93" s="648"/>
      <c r="C93" s="648"/>
      <c r="D93" s="632" t="s">
        <v>596</v>
      </c>
      <c r="E93" s="610"/>
      <c r="F93" s="626"/>
      <c r="G93" s="610"/>
      <c r="H93" s="626"/>
      <c r="I93" s="153"/>
      <c r="J93" s="153"/>
    </row>
    <row r="94" spans="1:10" s="127" customFormat="1" ht="40.799999999999997">
      <c r="A94" s="182">
        <v>12020176</v>
      </c>
      <c r="B94" s="662"/>
      <c r="C94" s="532"/>
      <c r="D94" s="632" t="s">
        <v>597</v>
      </c>
      <c r="E94" s="610"/>
      <c r="F94" s="612"/>
      <c r="G94" s="610"/>
      <c r="H94" s="612"/>
      <c r="I94" s="153"/>
      <c r="J94" s="153"/>
    </row>
    <row r="95" spans="1:10" s="127" customFormat="1" ht="20.399999999999999">
      <c r="A95" s="182">
        <v>12020177</v>
      </c>
      <c r="B95" s="662"/>
      <c r="C95" s="532"/>
      <c r="D95" s="632" t="s">
        <v>598</v>
      </c>
      <c r="E95" s="610"/>
      <c r="F95" s="612"/>
      <c r="G95" s="610"/>
      <c r="H95" s="612"/>
      <c r="I95" s="153"/>
      <c r="J95" s="153"/>
    </row>
    <row r="96" spans="1:10" s="127" customFormat="1" ht="20.399999999999999">
      <c r="A96" s="182">
        <v>12020178</v>
      </c>
      <c r="B96" s="648"/>
      <c r="C96" s="648"/>
      <c r="D96" s="632" t="s">
        <v>281</v>
      </c>
      <c r="E96" s="610"/>
      <c r="F96" s="626"/>
      <c r="G96" s="610"/>
      <c r="H96" s="626"/>
      <c r="I96" s="153"/>
      <c r="J96" s="153"/>
    </row>
    <row r="97" spans="1:10" s="127" customFormat="1" ht="20.399999999999999">
      <c r="A97" s="182">
        <v>12020179</v>
      </c>
      <c r="B97" s="662"/>
      <c r="C97" s="532"/>
      <c r="D97" s="632" t="s">
        <v>285</v>
      </c>
      <c r="E97" s="610">
        <v>5000</v>
      </c>
      <c r="F97" s="612">
        <v>100000</v>
      </c>
      <c r="G97" s="610">
        <v>75000</v>
      </c>
      <c r="H97" s="612">
        <v>50000</v>
      </c>
      <c r="I97" s="153"/>
      <c r="J97" s="153"/>
    </row>
    <row r="98" spans="1:10" s="127" customFormat="1" ht="20.399999999999999">
      <c r="A98" s="182">
        <v>12020180</v>
      </c>
      <c r="B98" s="662"/>
      <c r="C98" s="532"/>
      <c r="D98" s="632" t="s">
        <v>599</v>
      </c>
      <c r="E98" s="610"/>
      <c r="F98" s="612"/>
      <c r="G98" s="610"/>
      <c r="H98" s="612"/>
      <c r="I98" s="153"/>
      <c r="J98" s="153"/>
    </row>
    <row r="99" spans="1:10" s="127" customFormat="1" ht="40.799999999999997">
      <c r="A99" s="182">
        <v>12020181</v>
      </c>
      <c r="B99" s="662" t="s">
        <v>645</v>
      </c>
      <c r="C99" s="532">
        <v>31932400</v>
      </c>
      <c r="D99" s="632" t="s">
        <v>600</v>
      </c>
      <c r="E99" s="610"/>
      <c r="F99" s="612"/>
      <c r="G99" s="610"/>
      <c r="H99" s="612">
        <v>50000</v>
      </c>
      <c r="I99" s="153"/>
      <c r="J99" s="153"/>
    </row>
    <row r="100" spans="1:10" s="127" customFormat="1" ht="20.399999999999999">
      <c r="A100" s="182">
        <v>12020182</v>
      </c>
      <c r="B100" s="648"/>
      <c r="C100" s="648"/>
      <c r="D100" s="632" t="s">
        <v>601</v>
      </c>
      <c r="E100" s="610"/>
      <c r="F100" s="626"/>
      <c r="G100" s="610"/>
      <c r="H100" s="626"/>
      <c r="I100" s="153"/>
      <c r="J100" s="153"/>
    </row>
    <row r="101" spans="1:10" s="127" customFormat="1" ht="40.799999999999997">
      <c r="A101" s="182">
        <v>12020183</v>
      </c>
      <c r="B101" s="662"/>
      <c r="C101" s="532"/>
      <c r="D101" s="632" t="s">
        <v>602</v>
      </c>
      <c r="E101" s="610"/>
      <c r="F101" s="612"/>
      <c r="G101" s="610"/>
      <c r="H101" s="612"/>
      <c r="I101" s="153"/>
      <c r="J101" s="153"/>
    </row>
    <row r="102" spans="1:10" s="127" customFormat="1" ht="40.799999999999997">
      <c r="A102" s="182">
        <v>12020184</v>
      </c>
      <c r="B102" s="648"/>
      <c r="C102" s="648"/>
      <c r="D102" s="632" t="s">
        <v>603</v>
      </c>
      <c r="E102" s="610"/>
      <c r="F102" s="626"/>
      <c r="G102" s="610"/>
      <c r="H102" s="626"/>
      <c r="I102" s="153"/>
      <c r="J102" s="153"/>
    </row>
    <row r="103" spans="1:10" s="127" customFormat="1" ht="40.799999999999997">
      <c r="A103" s="182">
        <v>12020185</v>
      </c>
      <c r="B103" s="662"/>
      <c r="C103" s="532"/>
      <c r="D103" s="632" t="s">
        <v>604</v>
      </c>
      <c r="E103" s="610"/>
      <c r="F103" s="612"/>
      <c r="G103" s="610"/>
      <c r="H103" s="612"/>
      <c r="I103" s="153"/>
      <c r="J103" s="153"/>
    </row>
    <row r="104" spans="1:10" s="127" customFormat="1" ht="40.799999999999997">
      <c r="A104" s="182">
        <v>12020186</v>
      </c>
      <c r="B104" s="648"/>
      <c r="C104" s="648"/>
      <c r="D104" s="632" t="s">
        <v>605</v>
      </c>
      <c r="E104" s="610">
        <v>78500</v>
      </c>
      <c r="F104" s="626">
        <v>250000</v>
      </c>
      <c r="G104" s="610">
        <v>187500</v>
      </c>
      <c r="H104" s="626">
        <v>250000</v>
      </c>
      <c r="I104" s="153"/>
      <c r="J104" s="153"/>
    </row>
    <row r="105" spans="1:10" s="127" customFormat="1" ht="20.399999999999999">
      <c r="A105" s="182">
        <v>12020187</v>
      </c>
      <c r="B105" s="648"/>
      <c r="C105" s="648"/>
      <c r="D105" s="632" t="s">
        <v>606</v>
      </c>
      <c r="E105" s="610">
        <v>50500</v>
      </c>
      <c r="F105" s="626">
        <v>300000</v>
      </c>
      <c r="G105" s="610">
        <v>225000</v>
      </c>
      <c r="H105" s="626">
        <v>500000</v>
      </c>
      <c r="I105" s="153"/>
      <c r="J105" s="153"/>
    </row>
    <row r="106" spans="1:10" s="127" customFormat="1" ht="40.799999999999997">
      <c r="A106" s="182">
        <v>12020188</v>
      </c>
      <c r="B106" s="662"/>
      <c r="C106" s="532"/>
      <c r="D106" s="632" t="s">
        <v>607</v>
      </c>
      <c r="E106" s="610">
        <v>10200</v>
      </c>
      <c r="F106" s="612">
        <v>50000</v>
      </c>
      <c r="G106" s="610">
        <v>37500</v>
      </c>
      <c r="H106" s="612">
        <v>50000</v>
      </c>
      <c r="I106" s="153"/>
      <c r="J106" s="153"/>
    </row>
    <row r="107" spans="1:10" s="127" customFormat="1" ht="20.399999999999999">
      <c r="A107" s="182">
        <v>12020189</v>
      </c>
      <c r="B107" s="662"/>
      <c r="C107" s="532"/>
      <c r="D107" s="632" t="s">
        <v>608</v>
      </c>
      <c r="E107" s="610">
        <v>15000</v>
      </c>
      <c r="F107" s="612">
        <v>500000</v>
      </c>
      <c r="G107" s="610">
        <v>375000</v>
      </c>
      <c r="H107" s="612">
        <v>300000</v>
      </c>
      <c r="I107" s="153"/>
      <c r="J107" s="153"/>
    </row>
    <row r="108" spans="1:10" s="127" customFormat="1" ht="20.399999999999999">
      <c r="A108" s="182">
        <v>12020190</v>
      </c>
      <c r="B108" s="662"/>
      <c r="C108" s="532"/>
      <c r="D108" s="632" t="s">
        <v>609</v>
      </c>
      <c r="E108" s="610"/>
      <c r="F108" s="612"/>
      <c r="G108" s="610"/>
      <c r="H108" s="612"/>
      <c r="I108" s="153"/>
      <c r="J108" s="153"/>
    </row>
    <row r="109" spans="1:10" s="127" customFormat="1" ht="20.399999999999999">
      <c r="A109" s="182">
        <v>12020191</v>
      </c>
      <c r="B109" s="662"/>
      <c r="C109" s="532"/>
      <c r="D109" s="632" t="s">
        <v>278</v>
      </c>
      <c r="E109" s="610"/>
      <c r="F109" s="626"/>
      <c r="G109" s="610"/>
      <c r="H109" s="626"/>
      <c r="I109" s="153"/>
      <c r="J109" s="153"/>
    </row>
    <row r="110" spans="1:10" s="127" customFormat="1" ht="20.399999999999999">
      <c r="A110" s="182">
        <v>12020192</v>
      </c>
      <c r="B110" s="648"/>
      <c r="C110" s="648"/>
      <c r="D110" s="632" t="s">
        <v>610</v>
      </c>
      <c r="E110" s="610"/>
      <c r="F110" s="626"/>
      <c r="G110" s="610"/>
      <c r="H110" s="626"/>
      <c r="I110" s="153"/>
      <c r="J110" s="153"/>
    </row>
    <row r="111" spans="1:10" s="127" customFormat="1" ht="20.399999999999999">
      <c r="A111" s="182">
        <v>12020193</v>
      </c>
      <c r="B111" s="662"/>
      <c r="C111" s="532"/>
      <c r="D111" s="632" t="s">
        <v>611</v>
      </c>
      <c r="E111" s="610"/>
      <c r="F111" s="612"/>
      <c r="G111" s="610"/>
      <c r="H111" s="612"/>
      <c r="I111" s="153"/>
      <c r="J111" s="153"/>
    </row>
    <row r="112" spans="1:10" s="127" customFormat="1" ht="20.399999999999999">
      <c r="A112" s="182">
        <v>12020194</v>
      </c>
      <c r="B112" s="662" t="s">
        <v>645</v>
      </c>
      <c r="C112" s="532">
        <v>31932400</v>
      </c>
      <c r="D112" s="632" t="s">
        <v>612</v>
      </c>
      <c r="E112" s="610"/>
      <c r="F112" s="612"/>
      <c r="G112" s="610"/>
      <c r="H112" s="612">
        <v>50000</v>
      </c>
      <c r="I112" s="153"/>
      <c r="J112" s="153"/>
    </row>
    <row r="113" spans="1:10" s="127" customFormat="1" ht="20.399999999999999">
      <c r="A113" s="182">
        <v>12020195</v>
      </c>
      <c r="B113" s="662"/>
      <c r="C113" s="532"/>
      <c r="D113" s="632" t="s">
        <v>613</v>
      </c>
      <c r="E113" s="610">
        <v>15100</v>
      </c>
      <c r="F113" s="612">
        <v>200000</v>
      </c>
      <c r="G113" s="610">
        <v>150000</v>
      </c>
      <c r="H113" s="612">
        <v>300000</v>
      </c>
      <c r="I113" s="153"/>
      <c r="J113" s="153"/>
    </row>
    <row r="114" spans="1:10" s="127" customFormat="1" ht="40.799999999999997">
      <c r="A114" s="182">
        <v>12020196</v>
      </c>
      <c r="B114" s="662" t="s">
        <v>645</v>
      </c>
      <c r="C114" s="532">
        <v>31932400</v>
      </c>
      <c r="D114" s="632" t="s">
        <v>614</v>
      </c>
      <c r="E114" s="610">
        <v>35100</v>
      </c>
      <c r="F114" s="612">
        <v>200000</v>
      </c>
      <c r="G114" s="610">
        <v>150000</v>
      </c>
      <c r="H114" s="612">
        <v>300000</v>
      </c>
      <c r="I114" s="153"/>
      <c r="J114" s="153"/>
    </row>
    <row r="115" spans="1:10" s="127" customFormat="1" ht="20.399999999999999">
      <c r="A115" s="182">
        <v>12020197</v>
      </c>
      <c r="B115" s="662"/>
      <c r="C115" s="532"/>
      <c r="D115" s="632" t="s">
        <v>615</v>
      </c>
      <c r="E115" s="610">
        <v>0</v>
      </c>
      <c r="F115" s="612">
        <v>0</v>
      </c>
      <c r="G115" s="610"/>
      <c r="H115" s="612"/>
      <c r="I115" s="153"/>
      <c r="J115" s="153"/>
    </row>
    <row r="116" spans="1:10" s="127" customFormat="1" ht="20.399999999999999">
      <c r="A116" s="182">
        <v>12020198</v>
      </c>
      <c r="B116" s="662"/>
      <c r="C116" s="532"/>
      <c r="D116" s="132" t="s">
        <v>616</v>
      </c>
      <c r="E116" s="610">
        <v>0</v>
      </c>
      <c r="F116" s="626">
        <v>0</v>
      </c>
      <c r="G116" s="610"/>
      <c r="H116" s="626"/>
      <c r="I116" s="153"/>
      <c r="J116" s="153"/>
    </row>
    <row r="117" spans="1:10" s="127" customFormat="1" ht="21" thickBot="1">
      <c r="A117" s="627">
        <v>12020199</v>
      </c>
      <c r="B117" s="662"/>
      <c r="C117" s="532"/>
      <c r="D117" s="173" t="s">
        <v>617</v>
      </c>
      <c r="E117" s="619">
        <v>0</v>
      </c>
      <c r="F117" s="631">
        <v>0</v>
      </c>
      <c r="G117" s="619"/>
      <c r="H117" s="631"/>
      <c r="I117" s="153"/>
      <c r="J117" s="153"/>
    </row>
    <row r="118" spans="1:10" s="127" customFormat="1" ht="21" thickBot="1">
      <c r="A118" s="186"/>
      <c r="B118" s="646"/>
      <c r="C118" s="646"/>
      <c r="D118" s="188" t="s">
        <v>544</v>
      </c>
      <c r="E118" s="628">
        <f>SUM(E33:E117)</f>
        <v>845000</v>
      </c>
      <c r="F118" s="628">
        <f>SUM(F33:F117)</f>
        <v>5420000</v>
      </c>
      <c r="G118" s="628">
        <f>SUM(G36:G117)</f>
        <v>4027500</v>
      </c>
      <c r="H118" s="628">
        <f>SUM(H36:H117)</f>
        <v>6185000</v>
      </c>
      <c r="I118" s="153"/>
      <c r="J118" s="153"/>
    </row>
    <row r="119" spans="1:10" s="127" customFormat="1" ht="20.399999999999999">
      <c r="A119" s="195">
        <v>12020400</v>
      </c>
      <c r="B119" s="647"/>
      <c r="C119" s="647"/>
      <c r="D119" s="141" t="s">
        <v>15</v>
      </c>
      <c r="E119" s="629"/>
      <c r="F119" s="630"/>
      <c r="G119" s="629"/>
      <c r="H119" s="630"/>
      <c r="I119" s="153"/>
      <c r="J119" s="153"/>
    </row>
    <row r="120" spans="1:10" s="127" customFormat="1" ht="40.799999999999997">
      <c r="A120" s="182">
        <v>12020401</v>
      </c>
      <c r="B120" s="648"/>
      <c r="C120" s="648"/>
      <c r="D120" s="144" t="s">
        <v>911</v>
      </c>
      <c r="E120" s="610">
        <v>12200</v>
      </c>
      <c r="F120" s="626">
        <v>1500000</v>
      </c>
      <c r="G120" s="610">
        <v>1125000</v>
      </c>
      <c r="H120" s="626">
        <v>1800000</v>
      </c>
      <c r="I120" s="153"/>
      <c r="J120" s="153"/>
    </row>
    <row r="121" spans="1:10" s="127" customFormat="1" ht="20.399999999999999">
      <c r="A121" s="182">
        <v>12020402</v>
      </c>
      <c r="B121" s="648"/>
      <c r="C121" s="648"/>
      <c r="D121" s="144" t="s">
        <v>16</v>
      </c>
      <c r="E121" s="610"/>
      <c r="F121" s="626"/>
      <c r="G121" s="610"/>
      <c r="H121" s="626"/>
      <c r="I121" s="153"/>
      <c r="J121" s="153"/>
    </row>
    <row r="122" spans="1:10" s="127" customFormat="1" ht="40.799999999999997">
      <c r="A122" s="182">
        <v>12020403</v>
      </c>
      <c r="B122" s="648"/>
      <c r="C122" s="648"/>
      <c r="D122" s="144" t="s">
        <v>17</v>
      </c>
      <c r="E122" s="610"/>
      <c r="F122" s="626"/>
      <c r="G122" s="610"/>
      <c r="H122" s="626"/>
      <c r="I122" s="153"/>
      <c r="J122" s="153"/>
    </row>
    <row r="123" spans="1:10" s="127" customFormat="1" ht="20.399999999999999">
      <c r="A123" s="182">
        <v>12020404</v>
      </c>
      <c r="B123" s="648"/>
      <c r="C123" s="648"/>
      <c r="D123" s="144" t="s">
        <v>18</v>
      </c>
      <c r="E123" s="610"/>
      <c r="F123" s="626"/>
      <c r="G123" s="610"/>
      <c r="H123" s="626"/>
      <c r="I123" s="153"/>
      <c r="J123" s="153"/>
    </row>
    <row r="124" spans="1:10" s="127" customFormat="1" ht="20.399999999999999">
      <c r="A124" s="182">
        <v>12020405</v>
      </c>
      <c r="B124" s="648"/>
      <c r="C124" s="648"/>
      <c r="D124" s="144" t="s">
        <v>19</v>
      </c>
      <c r="E124" s="610"/>
      <c r="F124" s="626"/>
      <c r="G124" s="610"/>
      <c r="H124" s="626"/>
      <c r="I124" s="153"/>
      <c r="J124" s="153"/>
    </row>
    <row r="125" spans="1:10" s="127" customFormat="1" ht="20.399999999999999">
      <c r="A125" s="182">
        <v>12020406</v>
      </c>
      <c r="B125" s="648"/>
      <c r="C125" s="648"/>
      <c r="D125" s="144" t="s">
        <v>20</v>
      </c>
      <c r="E125" s="610"/>
      <c r="F125" s="626"/>
      <c r="G125" s="610"/>
      <c r="H125" s="626"/>
      <c r="I125" s="153"/>
      <c r="J125" s="153"/>
    </row>
    <row r="126" spans="1:10" s="127" customFormat="1" ht="20.399999999999999">
      <c r="A126" s="182">
        <v>12020407</v>
      </c>
      <c r="B126" s="662" t="s">
        <v>645</v>
      </c>
      <c r="C126" s="532">
        <v>31932400</v>
      </c>
      <c r="D126" s="132" t="s">
        <v>21</v>
      </c>
      <c r="E126" s="610">
        <v>72100</v>
      </c>
      <c r="F126" s="626">
        <v>300000</v>
      </c>
      <c r="G126" s="610">
        <v>225000</v>
      </c>
      <c r="H126" s="626"/>
      <c r="I126" s="153"/>
      <c r="J126" s="153"/>
    </row>
    <row r="127" spans="1:10" s="127" customFormat="1" ht="20.399999999999999">
      <c r="A127" s="182">
        <v>12020408</v>
      </c>
      <c r="B127" s="648"/>
      <c r="C127" s="648"/>
      <c r="D127" s="144" t="s">
        <v>22</v>
      </c>
      <c r="E127" s="610"/>
      <c r="F127" s="626"/>
      <c r="G127" s="610"/>
      <c r="H127" s="626"/>
      <c r="I127" s="153"/>
      <c r="J127" s="153"/>
    </row>
    <row r="128" spans="1:10" s="127" customFormat="1" ht="20.399999999999999">
      <c r="A128" s="182">
        <v>12020409</v>
      </c>
      <c r="B128" s="648"/>
      <c r="C128" s="648"/>
      <c r="D128" s="144" t="s">
        <v>23</v>
      </c>
      <c r="E128" s="610"/>
      <c r="F128" s="626"/>
      <c r="G128" s="610"/>
      <c r="H128" s="626"/>
      <c r="I128" s="153"/>
      <c r="J128" s="153"/>
    </row>
    <row r="129" spans="1:10" s="127" customFormat="1" ht="20.399999999999999">
      <c r="A129" s="182">
        <v>12020410</v>
      </c>
      <c r="B129" s="662"/>
      <c r="C129" s="532"/>
      <c r="D129" s="144" t="s">
        <v>618</v>
      </c>
      <c r="E129" s="610">
        <v>10500</v>
      </c>
      <c r="F129" s="612">
        <v>150000</v>
      </c>
      <c r="G129" s="610">
        <v>112500</v>
      </c>
      <c r="H129" s="612">
        <v>100000</v>
      </c>
      <c r="I129" s="153"/>
      <c r="J129" s="153"/>
    </row>
    <row r="130" spans="1:10" s="127" customFormat="1" ht="20.399999999999999">
      <c r="A130" s="182">
        <v>12020411</v>
      </c>
      <c r="B130" s="648"/>
      <c r="C130" s="648"/>
      <c r="D130" s="144" t="s">
        <v>24</v>
      </c>
      <c r="E130" s="610">
        <v>48900</v>
      </c>
      <c r="F130" s="626">
        <v>300000</v>
      </c>
      <c r="G130" s="610">
        <v>225000</v>
      </c>
      <c r="H130" s="626">
        <v>250000</v>
      </c>
      <c r="I130" s="153"/>
      <c r="J130" s="153"/>
    </row>
    <row r="131" spans="1:10" s="127" customFormat="1" ht="20.399999999999999">
      <c r="A131" s="182">
        <v>12020412</v>
      </c>
      <c r="B131" s="662" t="s">
        <v>645</v>
      </c>
      <c r="C131" s="532">
        <v>31932400</v>
      </c>
      <c r="D131" s="144" t="s">
        <v>25</v>
      </c>
      <c r="E131" s="610">
        <v>3549218.11</v>
      </c>
      <c r="F131" s="612">
        <v>79726724.019999996</v>
      </c>
      <c r="G131" s="610">
        <v>59795043</v>
      </c>
      <c r="H131" s="612">
        <v>119200300</v>
      </c>
      <c r="I131" s="153"/>
      <c r="J131" s="153"/>
    </row>
    <row r="132" spans="1:10" s="127" customFormat="1" ht="20.399999999999999">
      <c r="A132" s="182">
        <v>12020413</v>
      </c>
      <c r="B132" s="648"/>
      <c r="C132" s="648"/>
      <c r="D132" s="144" t="s">
        <v>26</v>
      </c>
      <c r="E132" s="610"/>
      <c r="F132" s="626"/>
      <c r="G132" s="610"/>
      <c r="H132" s="626"/>
      <c r="I132" s="153"/>
      <c r="J132" s="153"/>
    </row>
    <row r="133" spans="1:10" s="127" customFormat="1" ht="20.399999999999999">
      <c r="A133" s="182">
        <v>12020414</v>
      </c>
      <c r="B133" s="648"/>
      <c r="C133" s="648"/>
      <c r="D133" s="144" t="s">
        <v>27</v>
      </c>
      <c r="E133" s="610"/>
      <c r="F133" s="626"/>
      <c r="G133" s="610"/>
      <c r="H133" s="626"/>
      <c r="I133" s="153"/>
      <c r="J133" s="153"/>
    </row>
    <row r="134" spans="1:10" s="127" customFormat="1" ht="20.399999999999999">
      <c r="A134" s="182">
        <v>12020415</v>
      </c>
      <c r="B134" s="648"/>
      <c r="C134" s="648"/>
      <c r="D134" s="144" t="s">
        <v>28</v>
      </c>
      <c r="E134" s="610"/>
      <c r="F134" s="626"/>
      <c r="G134" s="610"/>
      <c r="H134" s="626"/>
      <c r="I134" s="153"/>
      <c r="J134" s="153"/>
    </row>
    <row r="135" spans="1:10" s="127" customFormat="1" ht="20.399999999999999">
      <c r="A135" s="182">
        <v>12020416</v>
      </c>
      <c r="B135" s="648"/>
      <c r="C135" s="648"/>
      <c r="D135" s="144" t="s">
        <v>29</v>
      </c>
      <c r="E135" s="610"/>
      <c r="F135" s="626"/>
      <c r="G135" s="610"/>
      <c r="H135" s="626"/>
      <c r="I135" s="153"/>
      <c r="J135" s="153"/>
    </row>
    <row r="136" spans="1:10" s="127" customFormat="1" ht="20.399999999999999">
      <c r="A136" s="182">
        <v>12020417</v>
      </c>
      <c r="B136" s="648"/>
      <c r="C136" s="648"/>
      <c r="D136" s="144" t="s">
        <v>30</v>
      </c>
      <c r="E136" s="610"/>
      <c r="F136" s="626"/>
      <c r="G136" s="610"/>
      <c r="H136" s="626"/>
      <c r="I136" s="153"/>
      <c r="J136" s="153"/>
    </row>
    <row r="137" spans="1:10" s="127" customFormat="1" ht="20.399999999999999">
      <c r="A137" s="182">
        <v>12020418</v>
      </c>
      <c r="B137" s="648"/>
      <c r="C137" s="648"/>
      <c r="D137" s="144" t="s">
        <v>31</v>
      </c>
      <c r="E137" s="610"/>
      <c r="F137" s="626"/>
      <c r="G137" s="610"/>
      <c r="H137" s="626"/>
      <c r="I137" s="153"/>
      <c r="J137" s="153"/>
    </row>
    <row r="138" spans="1:10" s="127" customFormat="1" ht="20.399999999999999">
      <c r="A138" s="182">
        <v>12020419</v>
      </c>
      <c r="B138" s="648"/>
      <c r="C138" s="648"/>
      <c r="D138" s="144" t="s">
        <v>32</v>
      </c>
      <c r="E138" s="610"/>
      <c r="F138" s="626"/>
      <c r="G138" s="610"/>
      <c r="H138" s="626"/>
      <c r="I138" s="153"/>
      <c r="J138" s="153"/>
    </row>
    <row r="139" spans="1:10" s="127" customFormat="1" ht="40.799999999999997">
      <c r="A139" s="182">
        <v>12020420</v>
      </c>
      <c r="B139" s="662" t="s">
        <v>645</v>
      </c>
      <c r="C139" s="532">
        <v>31932400</v>
      </c>
      <c r="D139" s="144" t="s">
        <v>33</v>
      </c>
      <c r="E139" s="610"/>
      <c r="F139" s="612"/>
      <c r="G139" s="610"/>
      <c r="H139" s="612"/>
      <c r="I139" s="153"/>
      <c r="J139" s="153"/>
    </row>
    <row r="140" spans="1:10" s="127" customFormat="1" ht="20.399999999999999">
      <c r="A140" s="182">
        <v>12020430</v>
      </c>
      <c r="B140" s="648"/>
      <c r="C140" s="648"/>
      <c r="D140" s="144" t="s">
        <v>34</v>
      </c>
      <c r="E140" s="610"/>
      <c r="F140" s="626"/>
      <c r="G140" s="610"/>
      <c r="H140" s="626"/>
      <c r="I140" s="153"/>
      <c r="J140" s="153"/>
    </row>
    <row r="141" spans="1:10" s="127" customFormat="1" ht="40.799999999999997">
      <c r="A141" s="182">
        <v>12020431</v>
      </c>
      <c r="B141" s="662"/>
      <c r="C141" s="532"/>
      <c r="D141" s="144" t="s">
        <v>35</v>
      </c>
      <c r="E141" s="610"/>
      <c r="F141" s="612"/>
      <c r="G141" s="610"/>
      <c r="H141" s="612"/>
      <c r="I141" s="153"/>
      <c r="J141" s="153"/>
    </row>
    <row r="142" spans="1:10" s="127" customFormat="1" ht="20.399999999999999">
      <c r="A142" s="182">
        <v>12020432</v>
      </c>
      <c r="B142" s="662" t="s">
        <v>645</v>
      </c>
      <c r="C142" s="532">
        <v>31932400</v>
      </c>
      <c r="D142" s="144" t="s">
        <v>36</v>
      </c>
      <c r="E142" s="610">
        <v>15500</v>
      </c>
      <c r="F142" s="626">
        <v>50000</v>
      </c>
      <c r="G142" s="610">
        <v>37500</v>
      </c>
      <c r="H142" s="626">
        <v>50000</v>
      </c>
      <c r="I142" s="153"/>
      <c r="J142" s="153"/>
    </row>
    <row r="143" spans="1:10" s="127" customFormat="1" ht="40.799999999999997">
      <c r="A143" s="182">
        <v>12020433</v>
      </c>
      <c r="B143" s="662" t="s">
        <v>645</v>
      </c>
      <c r="C143" s="532">
        <v>31932400</v>
      </c>
      <c r="D143" s="144" t="s">
        <v>37</v>
      </c>
      <c r="E143" s="610"/>
      <c r="F143" s="626"/>
      <c r="G143" s="610"/>
      <c r="H143" s="626"/>
      <c r="I143" s="153"/>
      <c r="J143" s="153"/>
    </row>
    <row r="144" spans="1:10" s="127" customFormat="1" ht="20.399999999999999">
      <c r="A144" s="182">
        <v>12020434</v>
      </c>
      <c r="B144" s="662"/>
      <c r="C144" s="532"/>
      <c r="D144" s="144" t="s">
        <v>38</v>
      </c>
      <c r="E144" s="610">
        <v>45000</v>
      </c>
      <c r="F144" s="612">
        <v>300000</v>
      </c>
      <c r="G144" s="610">
        <v>225000</v>
      </c>
      <c r="H144" s="612">
        <v>400000</v>
      </c>
      <c r="I144" s="153"/>
      <c r="J144" s="153"/>
    </row>
    <row r="145" spans="1:10" s="127" customFormat="1" ht="40.799999999999997">
      <c r="A145" s="182">
        <v>12020435</v>
      </c>
      <c r="B145" s="648"/>
      <c r="C145" s="648"/>
      <c r="D145" s="144" t="s">
        <v>39</v>
      </c>
      <c r="E145" s="610"/>
      <c r="F145" s="626"/>
      <c r="G145" s="610"/>
      <c r="H145" s="626"/>
      <c r="I145" s="153"/>
      <c r="J145" s="153"/>
    </row>
    <row r="146" spans="1:10" s="127" customFormat="1" ht="40.799999999999997">
      <c r="A146" s="182">
        <v>12020436</v>
      </c>
      <c r="B146" s="648"/>
      <c r="C146" s="648"/>
      <c r="D146" s="144" t="s">
        <v>40</v>
      </c>
      <c r="E146" s="610"/>
      <c r="F146" s="626"/>
      <c r="G146" s="610"/>
      <c r="H146" s="626"/>
      <c r="I146" s="153"/>
      <c r="J146" s="153"/>
    </row>
    <row r="147" spans="1:10" s="127" customFormat="1" ht="40.799999999999997">
      <c r="A147" s="182">
        <v>12020437</v>
      </c>
      <c r="B147" s="648"/>
      <c r="C147" s="648"/>
      <c r="D147" s="144" t="s">
        <v>41</v>
      </c>
      <c r="E147" s="610"/>
      <c r="F147" s="626"/>
      <c r="G147" s="610"/>
      <c r="H147" s="626"/>
      <c r="I147" s="153"/>
      <c r="J147" s="153"/>
    </row>
    <row r="148" spans="1:10" s="127" customFormat="1" ht="40.799999999999997">
      <c r="A148" s="182">
        <v>12020438</v>
      </c>
      <c r="B148" s="662" t="s">
        <v>645</v>
      </c>
      <c r="C148" s="532">
        <v>31932400</v>
      </c>
      <c r="D148" s="144" t="s">
        <v>42</v>
      </c>
      <c r="E148" s="610">
        <v>26500</v>
      </c>
      <c r="F148" s="626">
        <v>100000</v>
      </c>
      <c r="G148" s="610">
        <v>75000</v>
      </c>
      <c r="H148" s="626">
        <v>100000</v>
      </c>
      <c r="I148" s="153"/>
      <c r="J148" s="153"/>
    </row>
    <row r="149" spans="1:10" s="127" customFormat="1" ht="40.799999999999997">
      <c r="A149" s="182">
        <v>12020439</v>
      </c>
      <c r="B149" s="662" t="s">
        <v>645</v>
      </c>
      <c r="C149" s="532">
        <v>31932400</v>
      </c>
      <c r="D149" s="144" t="s">
        <v>43</v>
      </c>
      <c r="E149" s="610">
        <v>105000</v>
      </c>
      <c r="F149" s="626">
        <v>500000</v>
      </c>
      <c r="G149" s="610">
        <v>37500</v>
      </c>
      <c r="H149" s="626">
        <v>500000</v>
      </c>
      <c r="I149" s="153"/>
      <c r="J149" s="153"/>
    </row>
    <row r="150" spans="1:10" s="127" customFormat="1" ht="20.399999999999999">
      <c r="A150" s="182">
        <v>12020440</v>
      </c>
      <c r="B150" s="662"/>
      <c r="C150" s="532"/>
      <c r="D150" s="144" t="s">
        <v>44</v>
      </c>
      <c r="E150" s="610">
        <v>75000</v>
      </c>
      <c r="F150" s="612">
        <v>600000</v>
      </c>
      <c r="G150" s="610">
        <v>450000</v>
      </c>
      <c r="H150" s="612">
        <v>600000</v>
      </c>
      <c r="I150" s="153"/>
      <c r="J150" s="153"/>
    </row>
    <row r="151" spans="1:10" s="127" customFormat="1" ht="20.399999999999999">
      <c r="A151" s="182">
        <v>12020441</v>
      </c>
      <c r="B151" s="662" t="s">
        <v>645</v>
      </c>
      <c r="C151" s="532">
        <v>31932400</v>
      </c>
      <c r="D151" s="144" t="s">
        <v>45</v>
      </c>
      <c r="E151" s="610"/>
      <c r="F151" s="612"/>
      <c r="G151" s="610"/>
      <c r="H151" s="612"/>
      <c r="I151" s="153"/>
      <c r="J151" s="153"/>
    </row>
    <row r="152" spans="1:10" s="127" customFormat="1" ht="20.399999999999999">
      <c r="A152" s="182">
        <v>12020442</v>
      </c>
      <c r="B152" s="648"/>
      <c r="C152" s="648"/>
      <c r="D152" s="144" t="s">
        <v>46</v>
      </c>
      <c r="E152" s="610"/>
      <c r="F152" s="612"/>
      <c r="G152" s="610"/>
      <c r="H152" s="612"/>
      <c r="I152" s="153"/>
      <c r="J152" s="153"/>
    </row>
    <row r="153" spans="1:10" s="127" customFormat="1" ht="20.399999999999999">
      <c r="A153" s="182">
        <v>12020445</v>
      </c>
      <c r="B153" s="648"/>
      <c r="C153" s="648"/>
      <c r="D153" s="144" t="s">
        <v>47</v>
      </c>
      <c r="E153" s="610"/>
      <c r="F153" s="612"/>
      <c r="G153" s="610"/>
      <c r="H153" s="612"/>
      <c r="I153" s="153"/>
      <c r="J153" s="153"/>
    </row>
    <row r="154" spans="1:10" s="127" customFormat="1" ht="40.799999999999997">
      <c r="A154" s="182">
        <v>12020446</v>
      </c>
      <c r="B154" s="662"/>
      <c r="C154" s="532"/>
      <c r="D154" s="144" t="s">
        <v>48</v>
      </c>
      <c r="E154" s="610"/>
      <c r="F154" s="612"/>
      <c r="G154" s="610"/>
      <c r="H154" s="612"/>
      <c r="I154" s="153"/>
      <c r="J154" s="153"/>
    </row>
    <row r="155" spans="1:10" s="127" customFormat="1" ht="40.799999999999997">
      <c r="A155" s="182">
        <v>12020447</v>
      </c>
      <c r="B155" s="648"/>
      <c r="C155" s="648"/>
      <c r="D155" s="144" t="s">
        <v>49</v>
      </c>
      <c r="E155" s="610"/>
      <c r="F155" s="626"/>
      <c r="G155" s="610"/>
      <c r="H155" s="626"/>
      <c r="I155" s="153"/>
      <c r="J155" s="153"/>
    </row>
    <row r="156" spans="1:10" s="127" customFormat="1" ht="20.399999999999999">
      <c r="A156" s="182">
        <v>12020454</v>
      </c>
      <c r="B156" s="662" t="s">
        <v>645</v>
      </c>
      <c r="C156" s="532">
        <v>31932400</v>
      </c>
      <c r="D156" s="144" t="s">
        <v>50</v>
      </c>
      <c r="E156" s="610"/>
      <c r="F156" s="626"/>
      <c r="G156" s="610"/>
      <c r="H156" s="626"/>
      <c r="I156" s="153"/>
      <c r="J156" s="153"/>
    </row>
    <row r="157" spans="1:10" s="127" customFormat="1" ht="40.799999999999997">
      <c r="A157" s="182">
        <v>12020455</v>
      </c>
      <c r="B157" s="662"/>
      <c r="C157" s="532"/>
      <c r="D157" s="144" t="s">
        <v>51</v>
      </c>
      <c r="E157" s="610">
        <v>110000</v>
      </c>
      <c r="F157" s="612">
        <v>450000</v>
      </c>
      <c r="G157" s="610">
        <v>337500</v>
      </c>
      <c r="H157" s="612">
        <v>400000</v>
      </c>
      <c r="I157" s="153"/>
      <c r="J157" s="153"/>
    </row>
    <row r="158" spans="1:10" s="127" customFormat="1" ht="40.799999999999997">
      <c r="A158" s="182">
        <v>12020456</v>
      </c>
      <c r="B158" s="648"/>
      <c r="C158" s="648"/>
      <c r="D158" s="144" t="s">
        <v>808</v>
      </c>
      <c r="E158" s="610"/>
      <c r="F158" s="626">
        <v>120000</v>
      </c>
      <c r="G158" s="610">
        <v>90000</v>
      </c>
      <c r="H158" s="626">
        <v>120000</v>
      </c>
      <c r="I158" s="153"/>
      <c r="J158" s="153"/>
    </row>
    <row r="159" spans="1:10" s="127" customFormat="1" ht="20.399999999999999">
      <c r="A159" s="182">
        <v>12020457</v>
      </c>
      <c r="B159" s="648"/>
      <c r="C159" s="648"/>
      <c r="D159" s="144" t="s">
        <v>52</v>
      </c>
      <c r="E159" s="610"/>
      <c r="F159" s="626"/>
      <c r="G159" s="610"/>
      <c r="H159" s="626"/>
      <c r="I159" s="153"/>
      <c r="J159" s="153"/>
    </row>
    <row r="160" spans="1:10" s="127" customFormat="1" ht="20.399999999999999">
      <c r="A160" s="182">
        <v>12020467</v>
      </c>
      <c r="B160" s="648"/>
      <c r="C160" s="648"/>
      <c r="D160" s="132" t="s">
        <v>53</v>
      </c>
      <c r="E160" s="610"/>
      <c r="F160" s="626"/>
      <c r="G160" s="610"/>
      <c r="H160" s="626"/>
      <c r="I160" s="153"/>
      <c r="J160" s="153"/>
    </row>
    <row r="161" spans="1:10" s="127" customFormat="1" ht="40.799999999999997">
      <c r="A161" s="182">
        <v>12020468</v>
      </c>
      <c r="B161" s="648"/>
      <c r="C161" s="648"/>
      <c r="D161" s="132" t="s">
        <v>54</v>
      </c>
      <c r="E161" s="610"/>
      <c r="F161" s="612"/>
      <c r="G161" s="610"/>
      <c r="H161" s="612"/>
      <c r="I161" s="153"/>
      <c r="J161" s="153"/>
    </row>
    <row r="162" spans="1:10" s="127" customFormat="1" ht="20.399999999999999">
      <c r="A162" s="182">
        <v>12020469</v>
      </c>
      <c r="B162" s="648"/>
      <c r="C162" s="648"/>
      <c r="D162" s="132" t="s">
        <v>55</v>
      </c>
      <c r="E162" s="610"/>
      <c r="F162" s="626"/>
      <c r="G162" s="610"/>
      <c r="H162" s="626"/>
      <c r="I162" s="153"/>
      <c r="J162" s="153"/>
    </row>
    <row r="163" spans="1:10" s="127" customFormat="1" ht="20.399999999999999">
      <c r="A163" s="182">
        <v>12020470</v>
      </c>
      <c r="B163" s="648"/>
      <c r="C163" s="648"/>
      <c r="D163" s="144" t="s">
        <v>56</v>
      </c>
      <c r="E163" s="610"/>
      <c r="F163" s="626"/>
      <c r="G163" s="610"/>
      <c r="H163" s="626"/>
      <c r="I163" s="153"/>
      <c r="J163" s="153"/>
    </row>
    <row r="164" spans="1:10" s="127" customFormat="1" ht="20.399999999999999">
      <c r="A164" s="182">
        <v>12020471</v>
      </c>
      <c r="B164" s="662"/>
      <c r="C164" s="532"/>
      <c r="D164" s="144" t="s">
        <v>57</v>
      </c>
      <c r="E164" s="610">
        <v>86500</v>
      </c>
      <c r="F164" s="612">
        <v>300000</v>
      </c>
      <c r="G164" s="610">
        <v>225000</v>
      </c>
      <c r="H164" s="612">
        <v>300000</v>
      </c>
      <c r="I164" s="153"/>
      <c r="J164" s="153"/>
    </row>
    <row r="165" spans="1:10" s="127" customFormat="1" ht="40.799999999999997">
      <c r="A165" s="182">
        <v>12020472</v>
      </c>
      <c r="B165" s="648"/>
      <c r="C165" s="648"/>
      <c r="D165" s="144" t="s">
        <v>58</v>
      </c>
      <c r="E165" s="610"/>
      <c r="F165" s="626"/>
      <c r="G165" s="610"/>
      <c r="H165" s="626"/>
      <c r="I165" s="153"/>
      <c r="J165" s="153"/>
    </row>
    <row r="166" spans="1:10" s="127" customFormat="1" ht="40.799999999999997">
      <c r="A166" s="182">
        <v>12020473</v>
      </c>
      <c r="B166" s="662"/>
      <c r="C166" s="532"/>
      <c r="D166" s="144" t="s">
        <v>59</v>
      </c>
      <c r="E166" s="610"/>
      <c r="F166" s="612"/>
      <c r="G166" s="610"/>
      <c r="H166" s="612"/>
      <c r="I166" s="153"/>
      <c r="J166" s="153"/>
    </row>
    <row r="167" spans="1:10" s="127" customFormat="1" ht="20.399999999999999">
      <c r="A167" s="182">
        <v>12020474</v>
      </c>
      <c r="B167" s="648"/>
      <c r="C167" s="648"/>
      <c r="D167" s="144" t="s">
        <v>60</v>
      </c>
      <c r="E167" s="610"/>
      <c r="F167" s="626"/>
      <c r="G167" s="610"/>
      <c r="H167" s="626"/>
      <c r="I167" s="153"/>
      <c r="J167" s="153"/>
    </row>
    <row r="168" spans="1:10" s="127" customFormat="1" ht="20.399999999999999">
      <c r="A168" s="182">
        <v>12020475</v>
      </c>
      <c r="B168" s="648"/>
      <c r="C168" s="648"/>
      <c r="D168" s="144" t="s">
        <v>61</v>
      </c>
      <c r="E168" s="610"/>
      <c r="F168" s="626"/>
      <c r="G168" s="610"/>
      <c r="H168" s="626"/>
      <c r="I168" s="153"/>
      <c r="J168" s="153"/>
    </row>
    <row r="169" spans="1:10" s="127" customFormat="1" ht="20.399999999999999">
      <c r="A169" s="182">
        <v>12020476</v>
      </c>
      <c r="B169" s="648"/>
      <c r="C169" s="648"/>
      <c r="D169" s="144" t="s">
        <v>62</v>
      </c>
      <c r="E169" s="610"/>
      <c r="F169" s="626"/>
      <c r="G169" s="610"/>
      <c r="H169" s="626"/>
      <c r="I169" s="153"/>
      <c r="J169" s="153"/>
    </row>
    <row r="170" spans="1:10" s="127" customFormat="1" ht="20.399999999999999">
      <c r="A170" s="182">
        <v>12020477</v>
      </c>
      <c r="B170" s="648"/>
      <c r="C170" s="648"/>
      <c r="D170" s="144" t="s">
        <v>63</v>
      </c>
      <c r="E170" s="610"/>
      <c r="F170" s="626">
        <v>70000</v>
      </c>
      <c r="G170" s="610">
        <v>52500</v>
      </c>
      <c r="H170" s="626"/>
      <c r="I170" s="153"/>
      <c r="J170" s="153"/>
    </row>
    <row r="171" spans="1:10" s="127" customFormat="1" ht="20.399999999999999">
      <c r="A171" s="182">
        <v>12020478</v>
      </c>
      <c r="B171" s="648"/>
      <c r="C171" s="648"/>
      <c r="D171" s="144" t="s">
        <v>64</v>
      </c>
      <c r="E171" s="610"/>
      <c r="F171" s="626"/>
      <c r="G171" s="610"/>
      <c r="H171" s="626"/>
      <c r="I171" s="153"/>
      <c r="J171" s="153"/>
    </row>
    <row r="172" spans="1:10" s="127" customFormat="1" ht="20.399999999999999">
      <c r="A172" s="182">
        <v>12020479</v>
      </c>
      <c r="B172" s="662"/>
      <c r="C172" s="532"/>
      <c r="D172" s="144" t="s">
        <v>65</v>
      </c>
      <c r="E172" s="610"/>
      <c r="F172" s="612"/>
      <c r="G172" s="610"/>
      <c r="H172" s="612"/>
      <c r="I172" s="153"/>
      <c r="J172" s="153"/>
    </row>
    <row r="173" spans="1:10" s="127" customFormat="1" ht="20.399999999999999">
      <c r="A173" s="182">
        <v>12020480</v>
      </c>
      <c r="B173" s="662" t="s">
        <v>645</v>
      </c>
      <c r="C173" s="532">
        <v>31932400</v>
      </c>
      <c r="D173" s="144" t="s">
        <v>66</v>
      </c>
      <c r="E173" s="610">
        <v>45000</v>
      </c>
      <c r="F173" s="612">
        <v>200000</v>
      </c>
      <c r="G173" s="610">
        <v>150000</v>
      </c>
      <c r="H173" s="612">
        <v>200000</v>
      </c>
      <c r="I173" s="153"/>
      <c r="J173" s="153"/>
    </row>
    <row r="174" spans="1:10" s="127" customFormat="1" ht="20.399999999999999">
      <c r="A174" s="182">
        <v>12020481</v>
      </c>
      <c r="B174" s="662" t="s">
        <v>645</v>
      </c>
      <c r="C174" s="532">
        <v>31932400</v>
      </c>
      <c r="D174" s="144" t="s">
        <v>67</v>
      </c>
      <c r="E174" s="610">
        <v>95000</v>
      </c>
      <c r="F174" s="612">
        <v>1900000</v>
      </c>
      <c r="G174" s="610">
        <v>1425000</v>
      </c>
      <c r="H174" s="612">
        <v>2500000</v>
      </c>
      <c r="I174" s="153"/>
      <c r="J174" s="153"/>
    </row>
    <row r="175" spans="1:10" s="127" customFormat="1" ht="20.399999999999999">
      <c r="A175" s="182">
        <v>12020482</v>
      </c>
      <c r="B175" s="648"/>
      <c r="C175" s="653"/>
      <c r="D175" s="144" t="s">
        <v>68</v>
      </c>
      <c r="E175" s="610"/>
      <c r="F175" s="612"/>
      <c r="G175" s="610"/>
      <c r="H175" s="612"/>
      <c r="I175" s="153"/>
      <c r="J175" s="153"/>
    </row>
    <row r="176" spans="1:10" s="127" customFormat="1" ht="20.399999999999999">
      <c r="A176" s="182">
        <v>12020483</v>
      </c>
      <c r="B176" s="648"/>
      <c r="C176" s="648"/>
      <c r="D176" s="144" t="s">
        <v>69</v>
      </c>
      <c r="E176" s="610"/>
      <c r="F176" s="626"/>
      <c r="G176" s="610"/>
      <c r="H176" s="626"/>
      <c r="I176" s="153"/>
      <c r="J176" s="153"/>
    </row>
    <row r="177" spans="1:10" s="127" customFormat="1" ht="40.799999999999997">
      <c r="A177" s="182">
        <v>12020484</v>
      </c>
      <c r="B177" s="648"/>
      <c r="C177" s="648"/>
      <c r="D177" s="144" t="s">
        <v>70</v>
      </c>
      <c r="E177" s="610"/>
      <c r="F177" s="626"/>
      <c r="G177" s="610"/>
      <c r="H177" s="626"/>
      <c r="I177" s="153"/>
      <c r="J177" s="153"/>
    </row>
    <row r="178" spans="1:10" s="127" customFormat="1" ht="20.399999999999999">
      <c r="A178" s="182">
        <v>12020485</v>
      </c>
      <c r="B178" s="648"/>
      <c r="C178" s="648"/>
      <c r="D178" s="144" t="s">
        <v>71</v>
      </c>
      <c r="E178" s="610"/>
      <c r="F178" s="626"/>
      <c r="G178" s="610"/>
      <c r="H178" s="626"/>
      <c r="I178" s="153"/>
      <c r="J178" s="153"/>
    </row>
    <row r="179" spans="1:10" s="127" customFormat="1" ht="20.399999999999999">
      <c r="A179" s="182">
        <v>12020486</v>
      </c>
      <c r="B179" s="648"/>
      <c r="C179" s="648"/>
      <c r="D179" s="144" t="s">
        <v>72</v>
      </c>
      <c r="E179" s="610">
        <v>15000</v>
      </c>
      <c r="F179" s="626">
        <v>120000</v>
      </c>
      <c r="G179" s="610">
        <v>90000</v>
      </c>
      <c r="H179" s="626">
        <v>150000</v>
      </c>
      <c r="I179" s="153"/>
      <c r="J179" s="153"/>
    </row>
    <row r="180" spans="1:10" s="127" customFormat="1" ht="40.799999999999997">
      <c r="A180" s="182">
        <v>12020487</v>
      </c>
      <c r="B180" s="662"/>
      <c r="C180" s="532"/>
      <c r="D180" s="144" t="s">
        <v>73</v>
      </c>
      <c r="E180" s="610"/>
      <c r="F180" s="612"/>
      <c r="G180" s="610"/>
      <c r="H180" s="612"/>
      <c r="I180" s="153"/>
      <c r="J180" s="153"/>
    </row>
    <row r="181" spans="1:10" s="127" customFormat="1" ht="20.399999999999999">
      <c r="A181" s="182">
        <v>12020488</v>
      </c>
      <c r="B181" s="648"/>
      <c r="C181" s="648"/>
      <c r="D181" s="144" t="s">
        <v>74</v>
      </c>
      <c r="E181" s="610"/>
      <c r="F181" s="626"/>
      <c r="G181" s="610"/>
      <c r="H181" s="626"/>
      <c r="I181" s="153"/>
      <c r="J181" s="153"/>
    </row>
    <row r="182" spans="1:10" s="127" customFormat="1" ht="20.399999999999999">
      <c r="A182" s="182">
        <v>12020489</v>
      </c>
      <c r="B182" s="662" t="s">
        <v>645</v>
      </c>
      <c r="C182" s="532">
        <v>31932400</v>
      </c>
      <c r="D182" s="144" t="s">
        <v>288</v>
      </c>
      <c r="E182" s="610">
        <v>745000</v>
      </c>
      <c r="F182" s="612">
        <v>1900000</v>
      </c>
      <c r="G182" s="610">
        <v>1425000</v>
      </c>
      <c r="H182" s="612">
        <v>2000000</v>
      </c>
      <c r="I182" s="153"/>
      <c r="J182" s="153"/>
    </row>
    <row r="183" spans="1:10" s="127" customFormat="1" ht="20.399999999999999">
      <c r="A183" s="182">
        <v>12020490</v>
      </c>
      <c r="B183" s="662"/>
      <c r="C183" s="532"/>
      <c r="D183" s="669" t="s">
        <v>619</v>
      </c>
      <c r="E183" s="610"/>
      <c r="F183" s="612"/>
      <c r="G183" s="610"/>
      <c r="H183" s="612"/>
      <c r="I183" s="153"/>
      <c r="J183" s="153"/>
    </row>
    <row r="184" spans="1:10" s="127" customFormat="1" ht="40.799999999999997">
      <c r="A184" s="182">
        <v>12020491</v>
      </c>
      <c r="B184" s="662"/>
      <c r="C184" s="532"/>
      <c r="D184" s="144" t="s">
        <v>620</v>
      </c>
      <c r="E184" s="610">
        <v>65000</v>
      </c>
      <c r="F184" s="612">
        <v>700000</v>
      </c>
      <c r="G184" s="610">
        <v>525000</v>
      </c>
      <c r="H184" s="612">
        <v>1500000</v>
      </c>
      <c r="I184" s="153"/>
      <c r="J184" s="153"/>
    </row>
    <row r="185" spans="1:10" s="127" customFormat="1" ht="21" thickBot="1">
      <c r="A185" s="627">
        <v>12020492</v>
      </c>
      <c r="B185" s="662"/>
      <c r="C185" s="532"/>
      <c r="D185" s="618" t="s">
        <v>621</v>
      </c>
      <c r="E185" s="619">
        <v>15000</v>
      </c>
      <c r="F185" s="620">
        <v>100000</v>
      </c>
      <c r="G185" s="619">
        <v>75000</v>
      </c>
      <c r="H185" s="620">
        <v>100000</v>
      </c>
      <c r="I185" s="153"/>
      <c r="J185" s="153"/>
    </row>
    <row r="186" spans="1:10" s="127" customFormat="1" ht="21" thickBot="1">
      <c r="A186" s="186"/>
      <c r="B186" s="646"/>
      <c r="C186" s="654"/>
      <c r="D186" s="188" t="s">
        <v>544</v>
      </c>
      <c r="E186" s="628">
        <f>SUM(E120:E185)</f>
        <v>5136418.1099999994</v>
      </c>
      <c r="F186" s="628">
        <f>SUM(F120:F185)</f>
        <v>89386724.019999996</v>
      </c>
      <c r="G186" s="628">
        <f>SUM(G120:G185)</f>
        <v>66702543</v>
      </c>
      <c r="H186" s="628">
        <f>SUM(H120:H185)</f>
        <v>130270300</v>
      </c>
      <c r="I186" s="153"/>
      <c r="J186" s="153"/>
    </row>
    <row r="187" spans="1:10" s="127" customFormat="1" ht="20.399999999999999">
      <c r="A187" s="195">
        <v>12020500</v>
      </c>
      <c r="B187" s="647"/>
      <c r="C187" s="655"/>
      <c r="D187" s="141" t="s">
        <v>75</v>
      </c>
      <c r="E187" s="629"/>
      <c r="F187" s="630"/>
      <c r="G187" s="629"/>
      <c r="H187" s="630"/>
      <c r="I187" s="153"/>
      <c r="J187" s="153"/>
    </row>
    <row r="188" spans="1:10" s="127" customFormat="1" ht="40.799999999999997">
      <c r="A188" s="182">
        <v>12020501</v>
      </c>
      <c r="B188" s="662"/>
      <c r="C188" s="532"/>
      <c r="D188" s="144" t="s">
        <v>301</v>
      </c>
      <c r="E188" s="610"/>
      <c r="F188" s="612"/>
      <c r="G188" s="610"/>
      <c r="H188" s="612"/>
      <c r="I188" s="153"/>
      <c r="J188" s="153"/>
    </row>
    <row r="189" spans="1:10" s="127" customFormat="1" ht="20.399999999999999">
      <c r="A189" s="182">
        <v>12020502</v>
      </c>
      <c r="B189" s="648"/>
      <c r="C189" s="648"/>
      <c r="D189" s="144" t="s">
        <v>76</v>
      </c>
      <c r="E189" s="610"/>
      <c r="F189" s="626"/>
      <c r="G189" s="610"/>
      <c r="H189" s="626"/>
      <c r="I189" s="153"/>
      <c r="J189" s="153"/>
    </row>
    <row r="190" spans="1:10" s="127" customFormat="1" ht="20.399999999999999">
      <c r="A190" s="182">
        <v>12020503</v>
      </c>
      <c r="B190" s="648"/>
      <c r="C190" s="648"/>
      <c r="D190" s="144" t="s">
        <v>77</v>
      </c>
      <c r="E190" s="610"/>
      <c r="F190" s="626"/>
      <c r="G190" s="610"/>
      <c r="H190" s="626"/>
      <c r="I190" s="153"/>
      <c r="J190" s="153"/>
    </row>
    <row r="191" spans="1:10" s="127" customFormat="1" ht="20.399999999999999">
      <c r="A191" s="182">
        <v>12020504</v>
      </c>
      <c r="B191" s="648"/>
      <c r="C191" s="648"/>
      <c r="D191" s="144" t="s">
        <v>78</v>
      </c>
      <c r="E191" s="610"/>
      <c r="F191" s="626"/>
      <c r="G191" s="610"/>
      <c r="H191" s="626"/>
      <c r="I191" s="153"/>
      <c r="J191" s="153"/>
    </row>
    <row r="192" spans="1:10" s="127" customFormat="1" ht="20.399999999999999">
      <c r="A192" s="182">
        <v>12020505</v>
      </c>
      <c r="B192" s="648"/>
      <c r="C192" s="648"/>
      <c r="D192" s="144" t="s">
        <v>79</v>
      </c>
      <c r="E192" s="610"/>
      <c r="F192" s="626"/>
      <c r="G192" s="610"/>
      <c r="H192" s="626"/>
      <c r="I192" s="153"/>
      <c r="J192" s="153"/>
    </row>
    <row r="193" spans="1:10" s="127" customFormat="1" ht="20.399999999999999">
      <c r="A193" s="613">
        <v>12020502</v>
      </c>
      <c r="B193" s="644"/>
      <c r="C193" s="644"/>
      <c r="D193" s="144" t="s">
        <v>283</v>
      </c>
      <c r="E193" s="610"/>
      <c r="F193" s="612"/>
      <c r="G193" s="610"/>
      <c r="H193" s="612"/>
      <c r="I193" s="153"/>
      <c r="J193" s="153"/>
    </row>
    <row r="194" spans="1:10" s="127" customFormat="1" ht="21" thickBot="1">
      <c r="A194" s="617">
        <v>12020503</v>
      </c>
      <c r="B194" s="656"/>
      <c r="C194" s="656"/>
      <c r="D194" s="670" t="s">
        <v>284</v>
      </c>
      <c r="E194" s="619"/>
      <c r="F194" s="620"/>
      <c r="G194" s="619"/>
      <c r="H194" s="620"/>
      <c r="I194" s="153"/>
      <c r="J194" s="153"/>
    </row>
    <row r="195" spans="1:10" s="127" customFormat="1" ht="21" thickBot="1">
      <c r="A195" s="186"/>
      <c r="B195" s="646"/>
      <c r="C195" s="654"/>
      <c r="D195" s="188" t="s">
        <v>544</v>
      </c>
      <c r="E195" s="628">
        <f>SUM(E188:E194)</f>
        <v>0</v>
      </c>
      <c r="F195" s="628">
        <f>SUM(F188:F194)</f>
        <v>0</v>
      </c>
      <c r="G195" s="628"/>
      <c r="H195" s="628"/>
      <c r="I195" s="153"/>
      <c r="J195" s="153"/>
    </row>
    <row r="196" spans="1:10" s="127" customFormat="1" ht="20.399999999999999">
      <c r="A196" s="195">
        <v>12020600</v>
      </c>
      <c r="B196" s="662"/>
      <c r="C196" s="655"/>
      <c r="D196" s="141" t="s">
        <v>80</v>
      </c>
      <c r="E196" s="629"/>
      <c r="F196" s="630"/>
      <c r="G196" s="629"/>
      <c r="H196" s="630"/>
      <c r="I196" s="153"/>
      <c r="J196" s="153"/>
    </row>
    <row r="197" spans="1:10" s="127" customFormat="1" ht="40.799999999999997">
      <c r="A197" s="182">
        <v>12020601</v>
      </c>
      <c r="B197" s="662" t="s">
        <v>645</v>
      </c>
      <c r="C197" s="532">
        <v>31932400</v>
      </c>
      <c r="D197" s="132" t="s">
        <v>81</v>
      </c>
      <c r="E197" s="610"/>
      <c r="F197" s="612"/>
      <c r="G197" s="610"/>
      <c r="H197" s="612"/>
      <c r="I197" s="153"/>
      <c r="J197" s="153"/>
    </row>
    <row r="198" spans="1:10" s="127" customFormat="1" ht="21" customHeight="1">
      <c r="A198" s="182">
        <v>12020602</v>
      </c>
      <c r="B198" s="648"/>
      <c r="C198" s="648"/>
      <c r="D198" s="132" t="s">
        <v>82</v>
      </c>
      <c r="E198" s="610"/>
      <c r="F198" s="626"/>
      <c r="G198" s="610"/>
      <c r="H198" s="626"/>
      <c r="I198" s="153"/>
      <c r="J198" s="153"/>
    </row>
    <row r="199" spans="1:10" s="127" customFormat="1" ht="40.799999999999997">
      <c r="A199" s="182">
        <v>12020603</v>
      </c>
      <c r="B199" s="648"/>
      <c r="C199" s="648"/>
      <c r="D199" s="132" t="s">
        <v>83</v>
      </c>
      <c r="E199" s="610"/>
      <c r="F199" s="626"/>
      <c r="G199" s="610"/>
      <c r="H199" s="626"/>
      <c r="I199" s="153"/>
      <c r="J199" s="153"/>
    </row>
    <row r="200" spans="1:10" s="127" customFormat="1" ht="20.399999999999999">
      <c r="A200" s="182">
        <v>12020604</v>
      </c>
      <c r="B200" s="648"/>
      <c r="C200" s="648"/>
      <c r="D200" s="132" t="s">
        <v>84</v>
      </c>
      <c r="E200" s="610"/>
      <c r="F200" s="626"/>
      <c r="G200" s="610"/>
      <c r="H200" s="626"/>
      <c r="I200" s="153"/>
      <c r="J200" s="153"/>
    </row>
    <row r="201" spans="1:10" s="127" customFormat="1" ht="20.399999999999999">
      <c r="A201" s="182">
        <v>12020605</v>
      </c>
      <c r="B201" s="648"/>
      <c r="C201" s="648"/>
      <c r="D201" s="144" t="s">
        <v>85</v>
      </c>
      <c r="E201" s="610"/>
      <c r="F201" s="626"/>
      <c r="G201" s="610"/>
      <c r="H201" s="626"/>
      <c r="I201" s="153"/>
      <c r="J201" s="153"/>
    </row>
    <row r="202" spans="1:10" s="127" customFormat="1" ht="20.399999999999999">
      <c r="A202" s="182">
        <v>12020606</v>
      </c>
      <c r="B202" s="662" t="s">
        <v>645</v>
      </c>
      <c r="C202" s="532">
        <v>31932400</v>
      </c>
      <c r="D202" s="144" t="s">
        <v>86</v>
      </c>
      <c r="E202" s="610"/>
      <c r="F202" s="626"/>
      <c r="G202" s="610"/>
      <c r="H202" s="626"/>
      <c r="I202" s="153"/>
      <c r="J202" s="153"/>
    </row>
    <row r="203" spans="1:10" s="127" customFormat="1" ht="20.399999999999999">
      <c r="A203" s="182">
        <v>12020607</v>
      </c>
      <c r="B203" s="662" t="s">
        <v>645</v>
      </c>
      <c r="C203" s="532">
        <v>31932400</v>
      </c>
      <c r="D203" s="144" t="s">
        <v>87</v>
      </c>
      <c r="E203" s="610">
        <v>0</v>
      </c>
      <c r="F203" s="626">
        <v>2500000</v>
      </c>
      <c r="G203" s="610">
        <v>50000</v>
      </c>
      <c r="H203" s="626">
        <v>700000</v>
      </c>
      <c r="I203" s="153"/>
      <c r="J203" s="153"/>
    </row>
    <row r="204" spans="1:10" s="127" customFormat="1" ht="20.399999999999999">
      <c r="A204" s="182">
        <v>12020617</v>
      </c>
      <c r="B204" s="648"/>
      <c r="C204" s="648"/>
      <c r="D204" s="144" t="s">
        <v>88</v>
      </c>
      <c r="E204" s="610"/>
      <c r="F204" s="626"/>
      <c r="G204" s="610"/>
      <c r="H204" s="626"/>
      <c r="I204" s="153"/>
      <c r="J204" s="153"/>
    </row>
    <row r="205" spans="1:10" s="127" customFormat="1" ht="20.399999999999999">
      <c r="A205" s="182">
        <v>12020618</v>
      </c>
      <c r="B205" s="648"/>
      <c r="C205" s="648"/>
      <c r="D205" s="144" t="s">
        <v>89</v>
      </c>
      <c r="E205" s="610"/>
      <c r="F205" s="626"/>
      <c r="G205" s="610"/>
      <c r="H205" s="626"/>
      <c r="I205" s="153"/>
      <c r="J205" s="153"/>
    </row>
    <row r="206" spans="1:10" s="127" customFormat="1" ht="20.399999999999999">
      <c r="A206" s="182">
        <v>12020619</v>
      </c>
      <c r="B206" s="648"/>
      <c r="C206" s="648"/>
      <c r="D206" s="144" t="s">
        <v>90</v>
      </c>
      <c r="E206" s="610"/>
      <c r="F206" s="626"/>
      <c r="G206" s="610"/>
      <c r="H206" s="626"/>
      <c r="I206" s="153"/>
      <c r="J206" s="153"/>
    </row>
    <row r="207" spans="1:10" s="127" customFormat="1" ht="61.2">
      <c r="A207" s="182">
        <v>12020620</v>
      </c>
      <c r="B207" s="648"/>
      <c r="C207" s="648"/>
      <c r="D207" s="144" t="s">
        <v>91</v>
      </c>
      <c r="E207" s="610"/>
      <c r="F207" s="626"/>
      <c r="G207" s="610"/>
      <c r="H207" s="626"/>
      <c r="I207" s="153"/>
      <c r="J207" s="153"/>
    </row>
    <row r="208" spans="1:10" s="127" customFormat="1" ht="20.399999999999999">
      <c r="A208" s="182">
        <v>12020621</v>
      </c>
      <c r="B208" s="648"/>
      <c r="C208" s="648"/>
      <c r="D208" s="144" t="s">
        <v>92</v>
      </c>
      <c r="E208" s="610"/>
      <c r="F208" s="626"/>
      <c r="G208" s="610"/>
      <c r="H208" s="626"/>
      <c r="I208" s="153"/>
      <c r="J208" s="153"/>
    </row>
    <row r="209" spans="1:10" s="127" customFormat="1" ht="20.399999999999999">
      <c r="A209" s="182">
        <v>12020622</v>
      </c>
      <c r="B209" s="648"/>
      <c r="C209" s="648"/>
      <c r="D209" s="132" t="s">
        <v>93</v>
      </c>
      <c r="E209" s="610"/>
      <c r="F209" s="626"/>
      <c r="G209" s="610"/>
      <c r="H209" s="626"/>
      <c r="I209" s="153"/>
      <c r="J209" s="153"/>
    </row>
    <row r="210" spans="1:10" s="127" customFormat="1" ht="20.399999999999999">
      <c r="A210" s="182">
        <v>12020623</v>
      </c>
      <c r="B210" s="648"/>
      <c r="C210" s="648"/>
      <c r="D210" s="132" t="s">
        <v>94</v>
      </c>
      <c r="E210" s="610"/>
      <c r="F210" s="626"/>
      <c r="G210" s="610"/>
      <c r="H210" s="626"/>
      <c r="I210" s="153"/>
      <c r="J210" s="153"/>
    </row>
    <row r="211" spans="1:10" s="127" customFormat="1" ht="40.799999999999997">
      <c r="A211" s="182">
        <v>12020624</v>
      </c>
      <c r="B211" s="662" t="s">
        <v>645</v>
      </c>
      <c r="C211" s="532">
        <v>31932400</v>
      </c>
      <c r="D211" s="132" t="s">
        <v>95</v>
      </c>
      <c r="E211" s="610"/>
      <c r="F211" s="626"/>
      <c r="G211" s="610"/>
      <c r="H211" s="626"/>
      <c r="I211" s="153"/>
      <c r="J211" s="153"/>
    </row>
    <row r="212" spans="1:10" s="127" customFormat="1" ht="20.399999999999999">
      <c r="A212" s="182">
        <v>12020625</v>
      </c>
      <c r="B212" s="662"/>
      <c r="C212" s="532"/>
      <c r="D212" s="132" t="s">
        <v>96</v>
      </c>
      <c r="E212" s="610"/>
      <c r="F212" s="612"/>
      <c r="G212" s="610"/>
      <c r="H212" s="612"/>
      <c r="I212" s="153"/>
      <c r="J212" s="153"/>
    </row>
    <row r="213" spans="1:10" s="127" customFormat="1" ht="20.399999999999999">
      <c r="A213" s="182">
        <v>12020626</v>
      </c>
      <c r="B213" s="662" t="s">
        <v>645</v>
      </c>
      <c r="C213" s="532">
        <v>31932400</v>
      </c>
      <c r="D213" s="132" t="s">
        <v>97</v>
      </c>
      <c r="E213" s="610"/>
      <c r="F213" s="626"/>
      <c r="G213" s="610"/>
      <c r="H213" s="626"/>
      <c r="I213" s="153"/>
      <c r="J213" s="153"/>
    </row>
    <row r="214" spans="1:10" s="127" customFormat="1" ht="20.399999999999999">
      <c r="A214" s="182">
        <v>12020627</v>
      </c>
      <c r="B214" s="648"/>
      <c r="C214" s="648"/>
      <c r="D214" s="132" t="s">
        <v>98</v>
      </c>
      <c r="E214" s="610"/>
      <c r="F214" s="626"/>
      <c r="G214" s="610"/>
      <c r="H214" s="626"/>
      <c r="I214" s="153"/>
      <c r="J214" s="153"/>
    </row>
    <row r="215" spans="1:10" s="127" customFormat="1" ht="20.399999999999999">
      <c r="A215" s="182">
        <v>12020628</v>
      </c>
      <c r="B215" s="662" t="s">
        <v>645</v>
      </c>
      <c r="C215" s="532">
        <v>31932400</v>
      </c>
      <c r="D215" s="132" t="s">
        <v>818</v>
      </c>
      <c r="E215" s="610">
        <v>0</v>
      </c>
      <c r="F215" s="626">
        <v>0</v>
      </c>
      <c r="G215" s="610"/>
      <c r="H215" s="626"/>
      <c r="I215" s="153"/>
      <c r="J215" s="153"/>
    </row>
    <row r="216" spans="1:10" s="127" customFormat="1" ht="20.399999999999999">
      <c r="A216" s="182">
        <v>12020629</v>
      </c>
      <c r="B216" s="648"/>
      <c r="C216" s="648"/>
      <c r="D216" s="144" t="s">
        <v>976</v>
      </c>
      <c r="E216" s="610"/>
      <c r="F216" s="612"/>
      <c r="G216" s="610"/>
      <c r="H216" s="612">
        <v>50000000</v>
      </c>
      <c r="I216" s="153"/>
      <c r="J216" s="153"/>
    </row>
    <row r="217" spans="1:10" s="127" customFormat="1" ht="20.399999999999999">
      <c r="A217" s="182">
        <v>12020630</v>
      </c>
      <c r="B217" s="662"/>
      <c r="C217" s="532"/>
      <c r="D217" s="144" t="s">
        <v>99</v>
      </c>
      <c r="E217" s="610"/>
      <c r="F217" s="612"/>
      <c r="G217" s="610"/>
      <c r="H217" s="612"/>
      <c r="I217" s="153"/>
      <c r="J217" s="153"/>
    </row>
    <row r="218" spans="1:10" s="127" customFormat="1" ht="21" thickBot="1">
      <c r="A218" s="627">
        <v>12020631</v>
      </c>
      <c r="B218" s="662"/>
      <c r="C218" s="532"/>
      <c r="D218" s="618" t="s">
        <v>852</v>
      </c>
      <c r="E218" s="619">
        <v>35000</v>
      </c>
      <c r="F218" s="620">
        <v>100000</v>
      </c>
      <c r="G218" s="619">
        <v>75000</v>
      </c>
      <c r="H218" s="620">
        <v>100000</v>
      </c>
      <c r="I218" s="153"/>
      <c r="J218" s="153"/>
    </row>
    <row r="219" spans="1:10" s="127" customFormat="1" ht="21" thickBot="1">
      <c r="A219" s="186"/>
      <c r="B219" s="646"/>
      <c r="C219" s="654"/>
      <c r="D219" s="188" t="s">
        <v>544</v>
      </c>
      <c r="E219" s="628">
        <f>SUM(E197:E218)</f>
        <v>35000</v>
      </c>
      <c r="F219" s="628">
        <f>SUM(F197:F218)</f>
        <v>2600000</v>
      </c>
      <c r="G219" s="628">
        <f>SUM(G203:G218)</f>
        <v>125000</v>
      </c>
      <c r="H219" s="628">
        <f>SUM(H203:H218)</f>
        <v>50800000</v>
      </c>
      <c r="I219" s="153"/>
      <c r="J219" s="153"/>
    </row>
    <row r="220" spans="1:10" s="127" customFormat="1" ht="20.399999999999999">
      <c r="A220" s="195">
        <v>12020700</v>
      </c>
      <c r="B220" s="647"/>
      <c r="C220" s="655"/>
      <c r="D220" s="141" t="s">
        <v>100</v>
      </c>
      <c r="E220" s="629"/>
      <c r="F220" s="638"/>
      <c r="G220" s="629"/>
      <c r="H220" s="638"/>
      <c r="I220" s="153"/>
      <c r="J220" s="153"/>
    </row>
    <row r="221" spans="1:10" s="127" customFormat="1" ht="20.399999999999999">
      <c r="A221" s="182">
        <v>12020701</v>
      </c>
      <c r="B221" s="662"/>
      <c r="C221" s="532"/>
      <c r="D221" s="132" t="s">
        <v>622</v>
      </c>
      <c r="E221" s="610"/>
      <c r="F221" s="612"/>
      <c r="G221" s="610"/>
      <c r="H221" s="612">
        <v>5000000</v>
      </c>
      <c r="I221" s="153"/>
      <c r="J221" s="153"/>
    </row>
    <row r="222" spans="1:10" s="127" customFormat="1" ht="20.399999999999999">
      <c r="A222" s="182">
        <v>12020702</v>
      </c>
      <c r="B222" s="648"/>
      <c r="C222" s="648"/>
      <c r="D222" s="132" t="s">
        <v>101</v>
      </c>
      <c r="E222" s="610"/>
      <c r="F222" s="626"/>
      <c r="G222" s="610"/>
      <c r="H222" s="626"/>
      <c r="I222" s="153"/>
      <c r="J222" s="153"/>
    </row>
    <row r="223" spans="1:10" s="127" customFormat="1" ht="20.399999999999999">
      <c r="A223" s="182">
        <v>12020703</v>
      </c>
      <c r="B223" s="648"/>
      <c r="C223" s="648"/>
      <c r="D223" s="132" t="s">
        <v>102</v>
      </c>
      <c r="E223" s="610"/>
      <c r="F223" s="612"/>
      <c r="G223" s="610"/>
      <c r="H223" s="612"/>
      <c r="I223" s="153"/>
      <c r="J223" s="153"/>
    </row>
    <row r="224" spans="1:10" s="127" customFormat="1" ht="20.399999999999999">
      <c r="A224" s="182">
        <v>12020704</v>
      </c>
      <c r="B224" s="648"/>
      <c r="C224" s="648"/>
      <c r="D224" s="132" t="s">
        <v>103</v>
      </c>
      <c r="E224" s="610"/>
      <c r="F224" s="626"/>
      <c r="G224" s="610"/>
      <c r="H224" s="626"/>
      <c r="I224" s="153"/>
      <c r="J224" s="153"/>
    </row>
    <row r="225" spans="1:10" s="127" customFormat="1" ht="20.399999999999999">
      <c r="A225" s="182">
        <v>12020705</v>
      </c>
      <c r="B225" s="648"/>
      <c r="C225" s="648"/>
      <c r="D225" s="132" t="s">
        <v>104</v>
      </c>
      <c r="E225" s="610"/>
      <c r="F225" s="626"/>
      <c r="G225" s="610"/>
      <c r="H225" s="626"/>
      <c r="I225" s="153"/>
      <c r="J225" s="153"/>
    </row>
    <row r="226" spans="1:10" s="127" customFormat="1" ht="20.399999999999999">
      <c r="A226" s="182">
        <v>12020706</v>
      </c>
      <c r="B226" s="648"/>
      <c r="C226" s="648"/>
      <c r="D226" s="132" t="s">
        <v>105</v>
      </c>
      <c r="E226" s="610"/>
      <c r="F226" s="626"/>
      <c r="G226" s="610"/>
      <c r="H226" s="626"/>
      <c r="I226" s="153"/>
      <c r="J226" s="153"/>
    </row>
    <row r="227" spans="1:10" s="127" customFormat="1" ht="20.399999999999999">
      <c r="A227" s="182">
        <v>12020707</v>
      </c>
      <c r="B227" s="648"/>
      <c r="C227" s="648"/>
      <c r="D227" s="132" t="s">
        <v>106</v>
      </c>
      <c r="E227" s="610"/>
      <c r="F227" s="626"/>
      <c r="G227" s="610"/>
      <c r="H227" s="626"/>
      <c r="I227" s="153"/>
      <c r="J227" s="153"/>
    </row>
    <row r="228" spans="1:10" s="127" customFormat="1" ht="20.399999999999999">
      <c r="A228" s="182">
        <v>12020708</v>
      </c>
      <c r="B228" s="648"/>
      <c r="C228" s="648"/>
      <c r="D228" s="132" t="s">
        <v>107</v>
      </c>
      <c r="E228" s="610"/>
      <c r="F228" s="626"/>
      <c r="G228" s="610"/>
      <c r="H228" s="626"/>
      <c r="I228" s="153"/>
      <c r="J228" s="153"/>
    </row>
    <row r="229" spans="1:10" s="127" customFormat="1" ht="20.399999999999999">
      <c r="A229" s="182">
        <v>12020709</v>
      </c>
      <c r="B229" s="648"/>
      <c r="C229" s="648"/>
      <c r="D229" s="132" t="s">
        <v>108</v>
      </c>
      <c r="E229" s="610"/>
      <c r="F229" s="626"/>
      <c r="G229" s="610"/>
      <c r="H229" s="626"/>
      <c r="I229" s="153"/>
      <c r="J229" s="153"/>
    </row>
    <row r="230" spans="1:10" s="127" customFormat="1" ht="20.399999999999999">
      <c r="A230" s="182">
        <v>12020710</v>
      </c>
      <c r="B230" s="648"/>
      <c r="C230" s="648"/>
      <c r="D230" s="132" t="s">
        <v>109</v>
      </c>
      <c r="E230" s="610"/>
      <c r="F230" s="626"/>
      <c r="G230" s="610"/>
      <c r="H230" s="626"/>
      <c r="I230" s="153"/>
      <c r="J230" s="153"/>
    </row>
    <row r="231" spans="1:10" s="127" customFormat="1" ht="20.399999999999999">
      <c r="A231" s="182">
        <v>12020711</v>
      </c>
      <c r="B231" s="648"/>
      <c r="C231" s="648"/>
      <c r="D231" s="132" t="s">
        <v>110</v>
      </c>
      <c r="E231" s="610">
        <v>245000</v>
      </c>
      <c r="F231" s="612">
        <v>3900000</v>
      </c>
      <c r="G231" s="610">
        <v>900000</v>
      </c>
      <c r="H231" s="612">
        <v>1000000</v>
      </c>
      <c r="I231" s="153"/>
      <c r="J231" s="153"/>
    </row>
    <row r="232" spans="1:10" s="127" customFormat="1" ht="20.399999999999999">
      <c r="A232" s="182">
        <v>12020712</v>
      </c>
      <c r="B232" s="662" t="s">
        <v>645</v>
      </c>
      <c r="C232" s="532">
        <v>31932400</v>
      </c>
      <c r="D232" s="132" t="s">
        <v>111</v>
      </c>
      <c r="E232" s="610"/>
      <c r="F232" s="626"/>
      <c r="G232" s="610"/>
      <c r="H232" s="626"/>
      <c r="I232" s="153"/>
      <c r="J232" s="153"/>
    </row>
    <row r="233" spans="1:10" s="127" customFormat="1" ht="20.399999999999999">
      <c r="A233" s="182">
        <v>12020713</v>
      </c>
      <c r="B233" s="648"/>
      <c r="C233" s="648"/>
      <c r="D233" s="132" t="s">
        <v>112</v>
      </c>
      <c r="E233" s="610"/>
      <c r="F233" s="626"/>
      <c r="G233" s="610"/>
      <c r="H233" s="626"/>
      <c r="I233" s="153"/>
      <c r="J233" s="153"/>
    </row>
    <row r="234" spans="1:10" s="127" customFormat="1" ht="20.399999999999999">
      <c r="A234" s="182">
        <v>12020714</v>
      </c>
      <c r="B234" s="648"/>
      <c r="C234" s="648"/>
      <c r="D234" s="132" t="s">
        <v>113</v>
      </c>
      <c r="E234" s="610"/>
      <c r="F234" s="626"/>
      <c r="G234" s="610"/>
      <c r="H234" s="626"/>
      <c r="I234" s="153"/>
      <c r="J234" s="153"/>
    </row>
    <row r="235" spans="1:10" s="127" customFormat="1" ht="20.399999999999999">
      <c r="A235" s="182">
        <v>12020715</v>
      </c>
      <c r="B235" s="648"/>
      <c r="C235" s="648"/>
      <c r="D235" s="132" t="s">
        <v>114</v>
      </c>
      <c r="E235" s="610"/>
      <c r="F235" s="612"/>
      <c r="G235" s="610"/>
      <c r="H235" s="612"/>
      <c r="I235" s="153"/>
      <c r="J235" s="153"/>
    </row>
    <row r="236" spans="1:10" s="127" customFormat="1" ht="20.399999999999999">
      <c r="A236" s="182">
        <v>12020716</v>
      </c>
      <c r="B236" s="662"/>
      <c r="C236" s="532"/>
      <c r="D236" s="132" t="s">
        <v>115</v>
      </c>
      <c r="E236" s="610"/>
      <c r="F236" s="612"/>
      <c r="G236" s="610"/>
      <c r="H236" s="612"/>
      <c r="I236" s="153"/>
      <c r="J236" s="153"/>
    </row>
    <row r="237" spans="1:10" s="127" customFormat="1" ht="20.399999999999999">
      <c r="A237" s="182">
        <v>12020717</v>
      </c>
      <c r="B237" s="648"/>
      <c r="C237" s="648"/>
      <c r="D237" s="132" t="s">
        <v>116</v>
      </c>
      <c r="E237" s="610"/>
      <c r="F237" s="626"/>
      <c r="G237" s="610"/>
      <c r="H237" s="626"/>
      <c r="I237" s="153"/>
      <c r="J237" s="153"/>
    </row>
    <row r="238" spans="1:10" s="127" customFormat="1" ht="40.799999999999997">
      <c r="A238" s="182">
        <v>12020718</v>
      </c>
      <c r="B238" s="648"/>
      <c r="C238" s="648"/>
      <c r="D238" s="144" t="s">
        <v>117</v>
      </c>
      <c r="E238" s="610"/>
      <c r="F238" s="626"/>
      <c r="G238" s="610"/>
      <c r="H238" s="626"/>
      <c r="I238" s="153"/>
      <c r="J238" s="153"/>
    </row>
    <row r="239" spans="1:10" s="127" customFormat="1" ht="40.799999999999997">
      <c r="A239" s="182">
        <v>12020719</v>
      </c>
      <c r="B239" s="662"/>
      <c r="C239" s="532"/>
      <c r="D239" s="132" t="s">
        <v>118</v>
      </c>
      <c r="E239" s="610"/>
      <c r="F239" s="612"/>
      <c r="G239" s="610"/>
      <c r="H239" s="612"/>
      <c r="I239" s="153"/>
      <c r="J239" s="153"/>
    </row>
    <row r="240" spans="1:10" s="127" customFormat="1" ht="40.799999999999997">
      <c r="A240" s="182">
        <v>12020720</v>
      </c>
      <c r="B240" s="662" t="s">
        <v>645</v>
      </c>
      <c r="C240" s="532">
        <v>31932400</v>
      </c>
      <c r="D240" s="132" t="s">
        <v>119</v>
      </c>
      <c r="E240" s="610"/>
      <c r="F240" s="612"/>
      <c r="G240" s="610"/>
      <c r="H240" s="612"/>
      <c r="I240" s="153"/>
      <c r="J240" s="153"/>
    </row>
    <row r="241" spans="1:10" s="127" customFormat="1" ht="20.399999999999999">
      <c r="A241" s="182">
        <v>12020721</v>
      </c>
      <c r="B241" s="662"/>
      <c r="C241" s="532"/>
      <c r="D241" s="144" t="s">
        <v>120</v>
      </c>
      <c r="E241" s="610">
        <v>85000</v>
      </c>
      <c r="F241" s="612">
        <v>900000</v>
      </c>
      <c r="G241" s="610">
        <v>200000</v>
      </c>
      <c r="H241" s="612">
        <v>100000</v>
      </c>
      <c r="I241" s="153"/>
      <c r="J241" s="153"/>
    </row>
    <row r="242" spans="1:10" s="127" customFormat="1" ht="20.399999999999999">
      <c r="A242" s="182">
        <v>12020722</v>
      </c>
      <c r="B242" s="662" t="s">
        <v>645</v>
      </c>
      <c r="C242" s="532">
        <v>31932400</v>
      </c>
      <c r="D242" s="144" t="s">
        <v>121</v>
      </c>
      <c r="E242" s="610"/>
      <c r="F242" s="612"/>
      <c r="G242" s="610"/>
      <c r="H242" s="612"/>
      <c r="I242" s="153"/>
      <c r="J242" s="153"/>
    </row>
    <row r="243" spans="1:10" s="127" customFormat="1" ht="20.399999999999999">
      <c r="A243" s="182">
        <v>12020723</v>
      </c>
      <c r="B243" s="662" t="s">
        <v>645</v>
      </c>
      <c r="C243" s="532">
        <v>31932400</v>
      </c>
      <c r="D243" s="144" t="s">
        <v>122</v>
      </c>
      <c r="E243" s="610"/>
      <c r="F243" s="612"/>
      <c r="G243" s="610"/>
      <c r="H243" s="612"/>
      <c r="I243" s="153"/>
      <c r="J243" s="153"/>
    </row>
    <row r="244" spans="1:10" s="127" customFormat="1" ht="20.399999999999999">
      <c r="A244" s="182">
        <v>12020724</v>
      </c>
      <c r="B244" s="648"/>
      <c r="C244" s="648"/>
      <c r="D244" s="144" t="s">
        <v>123</v>
      </c>
      <c r="E244" s="610"/>
      <c r="F244" s="612"/>
      <c r="G244" s="610"/>
      <c r="H244" s="612"/>
      <c r="I244" s="153"/>
      <c r="J244" s="153"/>
    </row>
    <row r="245" spans="1:10" s="127" customFormat="1" ht="20.399999999999999">
      <c r="A245" s="182">
        <v>12020725</v>
      </c>
      <c r="B245" s="648"/>
      <c r="C245" s="648"/>
      <c r="D245" s="144" t="s">
        <v>124</v>
      </c>
      <c r="E245" s="610"/>
      <c r="F245" s="612"/>
      <c r="G245" s="610"/>
      <c r="H245" s="612"/>
      <c r="I245" s="153"/>
      <c r="J245" s="153"/>
    </row>
    <row r="246" spans="1:10" s="127" customFormat="1" ht="20.399999999999999">
      <c r="A246" s="182">
        <v>12020726</v>
      </c>
      <c r="B246" s="662"/>
      <c r="C246" s="532"/>
      <c r="D246" s="144" t="s">
        <v>125</v>
      </c>
      <c r="E246" s="610"/>
      <c r="F246" s="612"/>
      <c r="G246" s="610"/>
      <c r="H246" s="612"/>
      <c r="I246" s="153"/>
      <c r="J246" s="153"/>
    </row>
    <row r="247" spans="1:10" s="127" customFormat="1" ht="20.399999999999999">
      <c r="A247" s="182">
        <v>12020727</v>
      </c>
      <c r="B247" s="662"/>
      <c r="C247" s="532"/>
      <c r="D247" s="144" t="s">
        <v>126</v>
      </c>
      <c r="E247" s="610"/>
      <c r="F247" s="626"/>
      <c r="G247" s="610"/>
      <c r="H247" s="626"/>
      <c r="I247" s="153"/>
      <c r="J247" s="153"/>
    </row>
    <row r="248" spans="1:10" s="127" customFormat="1" ht="40.799999999999997">
      <c r="A248" s="182">
        <v>12020728</v>
      </c>
      <c r="B248" s="662"/>
      <c r="C248" s="532"/>
      <c r="D248" s="144" t="s">
        <v>127</v>
      </c>
      <c r="E248" s="610">
        <v>35000</v>
      </c>
      <c r="F248" s="612">
        <v>400000</v>
      </c>
      <c r="G248" s="610">
        <v>150000</v>
      </c>
      <c r="H248" s="612">
        <v>200000</v>
      </c>
      <c r="I248" s="153"/>
      <c r="J248" s="153"/>
    </row>
    <row r="249" spans="1:10" s="127" customFormat="1" ht="40.799999999999997">
      <c r="A249" s="182">
        <v>12020729</v>
      </c>
      <c r="B249" s="662" t="s">
        <v>645</v>
      </c>
      <c r="C249" s="532">
        <v>31932400</v>
      </c>
      <c r="D249" s="144" t="s">
        <v>128</v>
      </c>
      <c r="E249" s="610">
        <v>10000</v>
      </c>
      <c r="F249" s="612">
        <v>300000</v>
      </c>
      <c r="G249" s="610">
        <v>70000</v>
      </c>
      <c r="H249" s="612">
        <v>100000</v>
      </c>
      <c r="I249" s="153"/>
      <c r="J249" s="153"/>
    </row>
    <row r="250" spans="1:10" s="127" customFormat="1" ht="20.399999999999999">
      <c r="A250" s="182">
        <v>12020730</v>
      </c>
      <c r="B250" s="648"/>
      <c r="C250" s="648"/>
      <c r="D250" s="144" t="s">
        <v>129</v>
      </c>
      <c r="E250" s="610"/>
      <c r="F250" s="612"/>
      <c r="G250" s="610"/>
      <c r="H250" s="612"/>
      <c r="I250" s="153"/>
      <c r="J250" s="153"/>
    </row>
    <row r="251" spans="1:10" s="127" customFormat="1" ht="20.399999999999999">
      <c r="A251" s="182">
        <v>12020731</v>
      </c>
      <c r="B251" s="662"/>
      <c r="C251" s="532"/>
      <c r="D251" s="144" t="s">
        <v>130</v>
      </c>
      <c r="E251" s="610"/>
      <c r="F251" s="612"/>
      <c r="G251" s="610"/>
      <c r="H251" s="612"/>
      <c r="I251" s="153"/>
      <c r="J251" s="153"/>
    </row>
    <row r="252" spans="1:10" s="127" customFormat="1" ht="20.399999999999999">
      <c r="A252" s="182">
        <v>12020732</v>
      </c>
      <c r="B252" s="648"/>
      <c r="C252" s="648"/>
      <c r="D252" s="144" t="s">
        <v>131</v>
      </c>
      <c r="E252" s="610"/>
      <c r="F252" s="626"/>
      <c r="G252" s="610"/>
      <c r="H252" s="626"/>
      <c r="I252" s="153"/>
      <c r="J252" s="153"/>
    </row>
    <row r="253" spans="1:10" s="127" customFormat="1" ht="20.399999999999999">
      <c r="A253" s="182">
        <v>12020733</v>
      </c>
      <c r="B253" s="648"/>
      <c r="C253" s="648"/>
      <c r="D253" s="144" t="s">
        <v>132</v>
      </c>
      <c r="E253" s="610"/>
      <c r="F253" s="626"/>
      <c r="G253" s="610"/>
      <c r="H253" s="626"/>
      <c r="I253" s="153"/>
      <c r="J253" s="153"/>
    </row>
    <row r="254" spans="1:10" s="127" customFormat="1" ht="40.799999999999997">
      <c r="A254" s="182">
        <v>12020736</v>
      </c>
      <c r="B254" s="648"/>
      <c r="C254" s="648"/>
      <c r="D254" s="144" t="s">
        <v>133</v>
      </c>
      <c r="E254" s="610">
        <v>82000</v>
      </c>
      <c r="F254" s="626">
        <v>900000</v>
      </c>
      <c r="G254" s="610">
        <v>675000</v>
      </c>
      <c r="H254" s="626">
        <v>900000</v>
      </c>
      <c r="I254" s="153"/>
      <c r="J254" s="153"/>
    </row>
    <row r="255" spans="1:10" s="127" customFormat="1" ht="20.399999999999999">
      <c r="A255" s="182">
        <v>12020737</v>
      </c>
      <c r="B255" s="648"/>
      <c r="C255" s="648"/>
      <c r="D255" s="144" t="s">
        <v>667</v>
      </c>
      <c r="E255" s="610"/>
      <c r="F255" s="626"/>
      <c r="G255" s="610"/>
      <c r="H255" s="626"/>
      <c r="I255" s="153"/>
      <c r="J255" s="153"/>
    </row>
    <row r="256" spans="1:10" s="127" customFormat="1" ht="40.799999999999997">
      <c r="A256" s="182">
        <v>12020738</v>
      </c>
      <c r="B256" s="662" t="s">
        <v>645</v>
      </c>
      <c r="C256" s="532">
        <v>31932400</v>
      </c>
      <c r="D256" s="144" t="s">
        <v>666</v>
      </c>
      <c r="E256" s="610">
        <v>205000</v>
      </c>
      <c r="F256" s="612">
        <v>2800000</v>
      </c>
      <c r="G256" s="610">
        <v>2100000</v>
      </c>
      <c r="H256" s="612">
        <v>350000</v>
      </c>
      <c r="I256" s="153"/>
      <c r="J256" s="153"/>
    </row>
    <row r="257" spans="1:10" s="127" customFormat="1" ht="20.399999999999999">
      <c r="A257" s="182">
        <v>12020739</v>
      </c>
      <c r="B257" s="648"/>
      <c r="C257" s="648"/>
      <c r="D257" s="144" t="s">
        <v>134</v>
      </c>
      <c r="E257" s="610"/>
      <c r="F257" s="626"/>
      <c r="G257" s="610"/>
      <c r="H257" s="626"/>
      <c r="I257" s="153"/>
      <c r="J257" s="153"/>
    </row>
    <row r="258" spans="1:10" s="127" customFormat="1" ht="40.799999999999997">
      <c r="A258" s="182">
        <v>12020747</v>
      </c>
      <c r="B258" s="648"/>
      <c r="C258" s="648"/>
      <c r="D258" s="144" t="s">
        <v>135</v>
      </c>
      <c r="E258" s="610"/>
      <c r="F258" s="626"/>
      <c r="G258" s="610"/>
      <c r="H258" s="626"/>
      <c r="I258" s="153"/>
      <c r="J258" s="153"/>
    </row>
    <row r="259" spans="1:10" s="127" customFormat="1" ht="20.399999999999999">
      <c r="A259" s="182">
        <v>12020748</v>
      </c>
      <c r="B259" s="662"/>
      <c r="C259" s="532"/>
      <c r="D259" s="144" t="s">
        <v>302</v>
      </c>
      <c r="E259" s="610"/>
      <c r="F259" s="612"/>
      <c r="G259" s="610"/>
      <c r="H259" s="612"/>
      <c r="I259" s="153"/>
      <c r="J259" s="153"/>
    </row>
    <row r="260" spans="1:10" s="127" customFormat="1" ht="40.799999999999997">
      <c r="A260" s="182">
        <v>12020749</v>
      </c>
      <c r="B260" s="662"/>
      <c r="C260" s="532"/>
      <c r="D260" s="144" t="s">
        <v>289</v>
      </c>
      <c r="E260" s="610"/>
      <c r="F260" s="612"/>
      <c r="G260" s="610"/>
      <c r="H260" s="612"/>
      <c r="I260" s="153"/>
      <c r="J260" s="153"/>
    </row>
    <row r="261" spans="1:10" s="127" customFormat="1" ht="21" thickBot="1">
      <c r="A261" s="627">
        <v>12020750</v>
      </c>
      <c r="B261" s="649"/>
      <c r="C261" s="649"/>
      <c r="D261" s="618" t="s">
        <v>668</v>
      </c>
      <c r="E261" s="619"/>
      <c r="F261" s="620"/>
      <c r="G261" s="619"/>
      <c r="H261" s="620"/>
      <c r="I261" s="153"/>
      <c r="J261" s="153"/>
    </row>
    <row r="262" spans="1:10" s="127" customFormat="1" ht="21" thickBot="1">
      <c r="A262" s="186"/>
      <c r="B262" s="646"/>
      <c r="C262" s="654"/>
      <c r="D262" s="188" t="s">
        <v>544</v>
      </c>
      <c r="E262" s="628">
        <f>SUM(E221:E261)</f>
        <v>662000</v>
      </c>
      <c r="F262" s="628">
        <f>SUM(F221:F261)</f>
        <v>9200000</v>
      </c>
      <c r="G262" s="628"/>
      <c r="H262" s="628"/>
      <c r="I262" s="153"/>
      <c r="J262" s="153"/>
    </row>
    <row r="263" spans="1:10" s="127" customFormat="1" ht="40.799999999999997">
      <c r="A263" s="195">
        <v>120209</v>
      </c>
      <c r="B263" s="647"/>
      <c r="C263" s="657"/>
      <c r="D263" s="141" t="s">
        <v>623</v>
      </c>
      <c r="E263" s="629"/>
      <c r="F263" s="638"/>
      <c r="G263" s="629"/>
      <c r="H263" s="638"/>
      <c r="I263" s="153"/>
      <c r="J263" s="153"/>
    </row>
    <row r="264" spans="1:10" s="127" customFormat="1" ht="40.799999999999997">
      <c r="A264" s="182">
        <v>12020904</v>
      </c>
      <c r="B264" s="648"/>
      <c r="C264" s="648"/>
      <c r="D264" s="144" t="s">
        <v>624</v>
      </c>
      <c r="E264" s="610"/>
      <c r="F264" s="612"/>
      <c r="G264" s="610"/>
      <c r="H264" s="612"/>
      <c r="I264" s="153"/>
      <c r="J264" s="153"/>
    </row>
    <row r="265" spans="1:10" s="127" customFormat="1" ht="20.399999999999999">
      <c r="A265" s="182">
        <v>12020905</v>
      </c>
      <c r="B265" s="648"/>
      <c r="C265" s="648"/>
      <c r="D265" s="144" t="s">
        <v>625</v>
      </c>
      <c r="E265" s="610"/>
      <c r="F265" s="612"/>
      <c r="G265" s="610"/>
      <c r="H265" s="612"/>
      <c r="I265" s="153"/>
      <c r="J265" s="153"/>
    </row>
    <row r="266" spans="1:10" s="127" customFormat="1" ht="40.799999999999997">
      <c r="A266" s="182">
        <v>12020906</v>
      </c>
      <c r="B266" s="648"/>
      <c r="C266" s="648"/>
      <c r="D266" s="144" t="s">
        <v>626</v>
      </c>
      <c r="E266" s="610"/>
      <c r="F266" s="612"/>
      <c r="G266" s="610"/>
      <c r="H266" s="612"/>
      <c r="I266" s="153"/>
      <c r="J266" s="153"/>
    </row>
    <row r="267" spans="1:10" s="127" customFormat="1" ht="41.4" thickBot="1">
      <c r="A267" s="627">
        <v>12020907</v>
      </c>
      <c r="B267" s="649"/>
      <c r="C267" s="649"/>
      <c r="D267" s="618" t="s">
        <v>627</v>
      </c>
      <c r="E267" s="619"/>
      <c r="F267" s="620"/>
      <c r="G267" s="619"/>
      <c r="H267" s="620"/>
      <c r="I267" s="153"/>
      <c r="J267" s="153"/>
    </row>
    <row r="268" spans="1:10" s="127" customFormat="1" ht="21" thickBot="1">
      <c r="A268" s="186"/>
      <c r="B268" s="646"/>
      <c r="C268" s="654"/>
      <c r="D268" s="188" t="s">
        <v>544</v>
      </c>
      <c r="E268" s="628" t="s">
        <v>961</v>
      </c>
      <c r="F268" s="628">
        <f>SUM(F264:F267)</f>
        <v>0</v>
      </c>
      <c r="G268" s="628"/>
      <c r="H268" s="628"/>
      <c r="I268" s="153"/>
      <c r="J268" s="153"/>
    </row>
    <row r="269" spans="1:10" s="127" customFormat="1" ht="20.399999999999999">
      <c r="A269" s="195">
        <v>12021000</v>
      </c>
      <c r="B269" s="647"/>
      <c r="C269" s="657"/>
      <c r="D269" s="141" t="s">
        <v>136</v>
      </c>
      <c r="E269" s="629"/>
      <c r="F269" s="630"/>
      <c r="G269" s="629"/>
      <c r="H269" s="630"/>
      <c r="I269" s="153"/>
      <c r="J269" s="153"/>
    </row>
    <row r="270" spans="1:10" s="127" customFormat="1" ht="20.399999999999999">
      <c r="A270" s="182">
        <v>12021001</v>
      </c>
      <c r="B270" s="648"/>
      <c r="C270" s="648"/>
      <c r="D270" s="132" t="s">
        <v>137</v>
      </c>
      <c r="E270" s="610"/>
      <c r="F270" s="626"/>
      <c r="G270" s="610"/>
      <c r="H270" s="626"/>
      <c r="I270" s="153"/>
      <c r="J270" s="153"/>
    </row>
    <row r="271" spans="1:10" s="127" customFormat="1" ht="20.399999999999999">
      <c r="A271" s="182">
        <v>12021002</v>
      </c>
      <c r="B271" s="648"/>
      <c r="C271" s="648"/>
      <c r="D271" s="132" t="s">
        <v>138</v>
      </c>
      <c r="E271" s="610"/>
      <c r="F271" s="626"/>
      <c r="G271" s="610"/>
      <c r="H271" s="626"/>
      <c r="I271" s="153"/>
      <c r="J271" s="153"/>
    </row>
    <row r="272" spans="1:10" s="127" customFormat="1" ht="20.399999999999999">
      <c r="A272" s="182">
        <v>12021003</v>
      </c>
      <c r="B272" s="648"/>
      <c r="C272" s="648"/>
      <c r="D272" s="126" t="s">
        <v>139</v>
      </c>
      <c r="E272" s="610"/>
      <c r="F272" s="626"/>
      <c r="G272" s="610"/>
      <c r="H272" s="626"/>
      <c r="I272" s="153"/>
      <c r="J272" s="153"/>
    </row>
    <row r="273" spans="1:10" s="127" customFormat="1" ht="20.399999999999999">
      <c r="A273" s="182">
        <v>12021004</v>
      </c>
      <c r="B273" s="648"/>
      <c r="C273" s="648"/>
      <c r="D273" s="132" t="s">
        <v>140</v>
      </c>
      <c r="E273" s="610"/>
      <c r="F273" s="626"/>
      <c r="G273" s="610"/>
      <c r="H273" s="626"/>
      <c r="I273" s="153"/>
      <c r="J273" s="153"/>
    </row>
    <row r="274" spans="1:10" s="127" customFormat="1" ht="20.399999999999999">
      <c r="A274" s="182">
        <v>12021005</v>
      </c>
      <c r="B274" s="662" t="s">
        <v>645</v>
      </c>
      <c r="C274" s="532">
        <v>31932400</v>
      </c>
      <c r="D274" s="132" t="s">
        <v>141</v>
      </c>
      <c r="E274" s="610"/>
      <c r="F274" s="626"/>
      <c r="G274" s="610"/>
      <c r="H274" s="626"/>
      <c r="I274" s="153"/>
      <c r="J274" s="153"/>
    </row>
    <row r="275" spans="1:10" s="127" customFormat="1" ht="21" thickBot="1">
      <c r="A275" s="627">
        <v>12021006</v>
      </c>
      <c r="B275" s="649"/>
      <c r="C275" s="649"/>
      <c r="D275" s="618" t="s">
        <v>142</v>
      </c>
      <c r="E275" s="619"/>
      <c r="F275" s="631"/>
      <c r="G275" s="619"/>
      <c r="H275" s="631"/>
      <c r="I275" s="153"/>
      <c r="J275" s="153"/>
    </row>
    <row r="276" spans="1:10" s="127" customFormat="1" ht="21" thickBot="1">
      <c r="A276" s="186"/>
      <c r="B276" s="646"/>
      <c r="C276" s="654"/>
      <c r="D276" s="188" t="s">
        <v>544</v>
      </c>
      <c r="E276" s="628">
        <f>SUM(E270:E275)</f>
        <v>0</v>
      </c>
      <c r="F276" s="628">
        <f>SUM(F270:F275)</f>
        <v>0</v>
      </c>
      <c r="G276" s="628"/>
      <c r="H276" s="628"/>
      <c r="I276" s="153"/>
      <c r="J276" s="153"/>
    </row>
    <row r="277" spans="1:10" s="127" customFormat="1" ht="20.399999999999999">
      <c r="A277" s="195">
        <v>12021100</v>
      </c>
      <c r="B277" s="647"/>
      <c r="C277" s="655"/>
      <c r="D277" s="141" t="s">
        <v>143</v>
      </c>
      <c r="E277" s="629"/>
      <c r="F277" s="638"/>
      <c r="G277" s="629"/>
      <c r="H277" s="638"/>
      <c r="I277" s="153"/>
      <c r="J277" s="153"/>
    </row>
    <row r="278" spans="1:10" s="127" customFormat="1" ht="20.399999999999999">
      <c r="A278" s="182">
        <v>12021101</v>
      </c>
      <c r="B278" s="662" t="s">
        <v>645</v>
      </c>
      <c r="C278" s="532">
        <v>31932400</v>
      </c>
      <c r="D278" s="671" t="s">
        <v>144</v>
      </c>
      <c r="E278" s="610"/>
      <c r="F278" s="612">
        <v>350000</v>
      </c>
      <c r="G278" s="610">
        <v>262500</v>
      </c>
      <c r="H278" s="612">
        <v>350000</v>
      </c>
      <c r="I278" s="153"/>
      <c r="J278" s="153"/>
    </row>
    <row r="279" spans="1:10" s="127" customFormat="1" ht="40.799999999999997">
      <c r="A279" s="182">
        <v>12021102</v>
      </c>
      <c r="B279" s="648"/>
      <c r="C279" s="648"/>
      <c r="D279" s="672" t="s">
        <v>628</v>
      </c>
      <c r="E279" s="610"/>
      <c r="F279" s="612"/>
      <c r="G279" s="610"/>
      <c r="H279" s="612"/>
      <c r="I279" s="153"/>
      <c r="J279" s="153"/>
    </row>
    <row r="280" spans="1:10" s="127" customFormat="1" ht="20.399999999999999">
      <c r="A280" s="182">
        <v>12021103</v>
      </c>
      <c r="B280" s="648"/>
      <c r="C280" s="648"/>
      <c r="D280" s="672" t="s">
        <v>629</v>
      </c>
      <c r="E280" s="610"/>
      <c r="F280" s="612"/>
      <c r="G280" s="610"/>
      <c r="H280" s="612"/>
      <c r="I280" s="153"/>
      <c r="J280" s="153"/>
    </row>
    <row r="281" spans="1:10" s="127" customFormat="1" ht="20.399999999999999">
      <c r="A281" s="182">
        <v>12021104</v>
      </c>
      <c r="B281" s="662" t="s">
        <v>645</v>
      </c>
      <c r="C281" s="532">
        <v>31932400</v>
      </c>
      <c r="D281" s="672" t="s">
        <v>630</v>
      </c>
      <c r="E281" s="610">
        <v>256675</v>
      </c>
      <c r="F281" s="612">
        <v>3500000</v>
      </c>
      <c r="G281" s="610">
        <v>1500000</v>
      </c>
      <c r="H281" s="612">
        <v>2000000</v>
      </c>
      <c r="I281" s="153"/>
      <c r="J281" s="153"/>
    </row>
    <row r="282" spans="1:10" s="127" customFormat="1" ht="20.399999999999999">
      <c r="A282" s="182">
        <v>12021105</v>
      </c>
      <c r="B282" s="662" t="s">
        <v>645</v>
      </c>
      <c r="C282" s="532">
        <v>31932400</v>
      </c>
      <c r="D282" s="672" t="s">
        <v>416</v>
      </c>
      <c r="E282" s="610">
        <v>64688</v>
      </c>
      <c r="F282" s="612">
        <v>2700000</v>
      </c>
      <c r="G282" s="610">
        <v>800000</v>
      </c>
      <c r="H282" s="612">
        <v>1000000</v>
      </c>
      <c r="I282" s="153"/>
      <c r="J282" s="153"/>
    </row>
    <row r="283" spans="1:10" s="127" customFormat="1" ht="20.399999999999999">
      <c r="A283" s="182">
        <v>12021106</v>
      </c>
      <c r="B283" s="662" t="s">
        <v>645</v>
      </c>
      <c r="C283" s="532">
        <v>31932400</v>
      </c>
      <c r="D283" s="672" t="s">
        <v>887</v>
      </c>
      <c r="E283" s="610">
        <v>77400</v>
      </c>
      <c r="F283" s="612">
        <v>1800000</v>
      </c>
      <c r="G283" s="610">
        <v>300000</v>
      </c>
      <c r="H283" s="612">
        <v>500000</v>
      </c>
      <c r="I283" s="153"/>
      <c r="J283" s="153"/>
    </row>
    <row r="284" spans="1:10" s="127" customFormat="1" ht="41.4" thickBot="1">
      <c r="A284" s="627">
        <v>12021107</v>
      </c>
      <c r="B284" s="649"/>
      <c r="C284" s="649"/>
      <c r="D284" s="673" t="s">
        <v>631</v>
      </c>
      <c r="E284" s="619"/>
      <c r="F284" s="620"/>
      <c r="G284" s="619"/>
      <c r="H284" s="620"/>
      <c r="I284" s="153"/>
      <c r="J284" s="153"/>
    </row>
    <row r="285" spans="1:10" s="127" customFormat="1" ht="21" thickBot="1">
      <c r="A285" s="637">
        <v>12021108</v>
      </c>
      <c r="B285" s="654" t="s">
        <v>645</v>
      </c>
      <c r="C285" s="536">
        <v>31932400</v>
      </c>
      <c r="D285" s="639" t="s">
        <v>417</v>
      </c>
      <c r="E285" s="640">
        <v>119588</v>
      </c>
      <c r="F285" s="640">
        <v>1500000</v>
      </c>
      <c r="G285" s="640">
        <v>900000</v>
      </c>
      <c r="H285" s="640">
        <v>1500000</v>
      </c>
      <c r="I285" s="153"/>
      <c r="J285" s="153"/>
    </row>
    <row r="286" spans="1:10" s="127" customFormat="1" ht="21" thickBot="1">
      <c r="A286" s="186"/>
      <c r="B286" s="646"/>
      <c r="C286" s="654"/>
      <c r="D286" s="188" t="s">
        <v>544</v>
      </c>
      <c r="E286" s="628">
        <f>SUM(E278:E285)</f>
        <v>518351</v>
      </c>
      <c r="F286" s="628">
        <f>SUM(F278:F285)</f>
        <v>9850000</v>
      </c>
      <c r="G286" s="628">
        <f>SUM(G278:G285)</f>
        <v>3762500</v>
      </c>
      <c r="H286" s="628">
        <f>SUM(H278:H285)</f>
        <v>5350000</v>
      </c>
      <c r="I286" s="153"/>
      <c r="J286" s="153"/>
    </row>
    <row r="287" spans="1:10" s="127" customFormat="1" ht="20.399999999999999">
      <c r="A287" s="195">
        <v>12021200</v>
      </c>
      <c r="B287" s="647"/>
      <c r="C287" s="657"/>
      <c r="D287" s="141" t="s">
        <v>145</v>
      </c>
      <c r="E287" s="629"/>
      <c r="F287" s="630"/>
      <c r="G287" s="629"/>
      <c r="H287" s="630"/>
      <c r="I287" s="153"/>
      <c r="J287" s="153"/>
    </row>
    <row r="288" spans="1:10" s="127" customFormat="1" ht="20.399999999999999">
      <c r="A288" s="182">
        <v>12021201</v>
      </c>
      <c r="B288" s="648"/>
      <c r="C288" s="648"/>
      <c r="D288" s="132" t="s">
        <v>137</v>
      </c>
      <c r="E288" s="610"/>
      <c r="F288" s="626"/>
      <c r="G288" s="610"/>
      <c r="H288" s="626"/>
      <c r="I288" s="153"/>
      <c r="J288" s="153"/>
    </row>
    <row r="289" spans="1:10" s="127" customFormat="1" ht="20.399999999999999">
      <c r="A289" s="182">
        <v>12021202</v>
      </c>
      <c r="B289" s="648"/>
      <c r="C289" s="648"/>
      <c r="D289" s="132" t="s">
        <v>146</v>
      </c>
      <c r="E289" s="610"/>
      <c r="F289" s="612"/>
      <c r="G289" s="610"/>
      <c r="H289" s="612"/>
      <c r="I289" s="153"/>
      <c r="J289" s="153"/>
    </row>
    <row r="290" spans="1:10" s="127" customFormat="1" ht="20.399999999999999">
      <c r="A290" s="182">
        <v>12021203</v>
      </c>
      <c r="B290" s="648"/>
      <c r="C290" s="648"/>
      <c r="D290" s="132" t="s">
        <v>147</v>
      </c>
      <c r="E290" s="610"/>
      <c r="F290" s="626"/>
      <c r="G290" s="610"/>
      <c r="H290" s="626"/>
      <c r="I290" s="153"/>
      <c r="J290" s="153"/>
    </row>
    <row r="291" spans="1:10" s="127" customFormat="1" ht="20.399999999999999">
      <c r="A291" s="182">
        <v>12021204</v>
      </c>
      <c r="B291" s="648"/>
      <c r="C291" s="648"/>
      <c r="D291" s="132" t="s">
        <v>148</v>
      </c>
      <c r="E291" s="610"/>
      <c r="F291" s="626"/>
      <c r="G291" s="610"/>
      <c r="H291" s="626"/>
      <c r="I291" s="153"/>
      <c r="J291" s="153"/>
    </row>
    <row r="292" spans="1:10" s="127" customFormat="1" ht="20.399999999999999">
      <c r="A292" s="182">
        <v>12021205</v>
      </c>
      <c r="B292" s="648"/>
      <c r="C292" s="648"/>
      <c r="D292" s="132" t="s">
        <v>149</v>
      </c>
      <c r="E292" s="610"/>
      <c r="F292" s="612"/>
      <c r="G292" s="610"/>
      <c r="H292" s="612"/>
      <c r="I292" s="153"/>
      <c r="J292" s="153"/>
    </row>
    <row r="293" spans="1:10" s="127" customFormat="1" ht="21" thickBot="1">
      <c r="A293" s="627">
        <v>12021210</v>
      </c>
      <c r="B293" s="662" t="s">
        <v>645</v>
      </c>
      <c r="C293" s="532">
        <v>31932400</v>
      </c>
      <c r="D293" s="173" t="s">
        <v>150</v>
      </c>
      <c r="E293" s="619"/>
      <c r="F293" s="631"/>
      <c r="G293" s="619"/>
      <c r="H293" s="631"/>
      <c r="I293" s="153"/>
      <c r="J293" s="153"/>
    </row>
    <row r="294" spans="1:10" s="127" customFormat="1" ht="21" thickBot="1">
      <c r="A294" s="186"/>
      <c r="B294" s="646"/>
      <c r="C294" s="654"/>
      <c r="D294" s="188" t="s">
        <v>544</v>
      </c>
      <c r="E294" s="628">
        <f>SUM(E288:E293)</f>
        <v>0</v>
      </c>
      <c r="F294" s="628">
        <f>SUM(F288:F293)</f>
        <v>0</v>
      </c>
      <c r="G294" s="628"/>
      <c r="H294" s="628"/>
      <c r="I294" s="153"/>
      <c r="J294" s="153"/>
    </row>
    <row r="295" spans="1:10" s="127" customFormat="1" ht="20.399999999999999">
      <c r="A295" s="179">
        <v>13000000</v>
      </c>
      <c r="B295" s="666"/>
      <c r="C295" s="658"/>
      <c r="D295" s="641" t="s">
        <v>151</v>
      </c>
      <c r="E295" s="629"/>
      <c r="F295" s="630"/>
      <c r="G295" s="629"/>
      <c r="H295" s="630"/>
      <c r="I295" s="153"/>
      <c r="J295" s="153"/>
    </row>
    <row r="296" spans="1:10" s="127" customFormat="1" ht="20.399999999999999">
      <c r="A296" s="177">
        <v>13010000</v>
      </c>
      <c r="B296" s="534"/>
      <c r="C296" s="653"/>
      <c r="D296" s="147" t="s">
        <v>151</v>
      </c>
      <c r="E296" s="610"/>
      <c r="F296" s="626"/>
      <c r="G296" s="610"/>
      <c r="H296" s="626"/>
      <c r="I296" s="153"/>
      <c r="J296" s="153"/>
    </row>
    <row r="297" spans="1:10" s="127" customFormat="1" ht="20.399999999999999">
      <c r="A297" s="177">
        <v>13010100</v>
      </c>
      <c r="B297" s="534"/>
      <c r="C297" s="659"/>
      <c r="D297" s="147" t="s">
        <v>152</v>
      </c>
      <c r="E297" s="610"/>
      <c r="F297" s="626"/>
      <c r="G297" s="610"/>
      <c r="H297" s="626"/>
      <c r="I297" s="153"/>
      <c r="J297" s="153"/>
    </row>
    <row r="298" spans="1:10" s="127" customFormat="1" ht="20.399999999999999">
      <c r="A298" s="183">
        <v>13010101</v>
      </c>
      <c r="B298" s="662" t="s">
        <v>645</v>
      </c>
      <c r="C298" s="532">
        <v>31932400</v>
      </c>
      <c r="D298" s="132" t="s">
        <v>153</v>
      </c>
      <c r="E298" s="610">
        <v>0</v>
      </c>
      <c r="F298" s="612">
        <v>20000000</v>
      </c>
      <c r="G298" s="610">
        <v>15000000</v>
      </c>
      <c r="H298" s="612">
        <v>20000000</v>
      </c>
      <c r="I298" s="153"/>
      <c r="J298" s="153"/>
    </row>
    <row r="299" spans="1:10" s="127" customFormat="1" ht="21" thickBot="1">
      <c r="A299" s="189">
        <v>13010102</v>
      </c>
      <c r="B299" s="662"/>
      <c r="C299" s="532"/>
      <c r="D299" s="173" t="s">
        <v>154</v>
      </c>
      <c r="E299" s="619"/>
      <c r="F299" s="620"/>
      <c r="G299" s="619"/>
      <c r="H299" s="620"/>
      <c r="I299" s="153"/>
      <c r="J299" s="153"/>
    </row>
    <row r="300" spans="1:10" s="127" customFormat="1" ht="21" thickBot="1">
      <c r="A300" s="186"/>
      <c r="B300" s="646"/>
      <c r="C300" s="654"/>
      <c r="D300" s="188" t="s">
        <v>544</v>
      </c>
      <c r="E300" s="628">
        <f>SUM(E298:E299)</f>
        <v>0</v>
      </c>
      <c r="F300" s="628">
        <f>SUM(F298:F299)</f>
        <v>20000000</v>
      </c>
      <c r="G300" s="628">
        <v>15000000</v>
      </c>
      <c r="H300" s="628">
        <v>20000000</v>
      </c>
      <c r="I300" s="153"/>
      <c r="J300" s="153"/>
    </row>
    <row r="301" spans="1:10" s="127" customFormat="1" ht="40.799999999999997">
      <c r="A301" s="179">
        <v>14030100</v>
      </c>
      <c r="B301" s="666"/>
      <c r="C301" s="658"/>
      <c r="D301" s="641" t="s">
        <v>155</v>
      </c>
      <c r="E301" s="629"/>
      <c r="F301" s="630"/>
      <c r="G301" s="629"/>
      <c r="H301" s="630"/>
      <c r="I301" s="153"/>
      <c r="J301" s="153"/>
    </row>
    <row r="302" spans="1:10" s="127" customFormat="1" ht="40.799999999999997">
      <c r="A302" s="183">
        <v>14030301</v>
      </c>
      <c r="B302" s="653"/>
      <c r="C302" s="653"/>
      <c r="D302" s="132" t="s">
        <v>156</v>
      </c>
      <c r="E302" s="610"/>
      <c r="F302" s="626"/>
      <c r="G302" s="610"/>
      <c r="H302" s="626"/>
      <c r="I302" s="153"/>
      <c r="J302" s="153"/>
    </row>
    <row r="303" spans="1:10" s="127" customFormat="1" ht="35.4" thickBot="1">
      <c r="A303" s="189">
        <v>14030302</v>
      </c>
      <c r="B303" s="659"/>
      <c r="C303" s="659"/>
      <c r="D303" s="668" t="s">
        <v>157</v>
      </c>
      <c r="E303" s="619"/>
      <c r="F303" s="619"/>
      <c r="G303" s="619"/>
      <c r="H303" s="619"/>
      <c r="I303" s="153"/>
      <c r="J303" s="153"/>
    </row>
    <row r="304" spans="1:10" s="127" customFormat="1" ht="21" thickBot="1">
      <c r="A304" s="186"/>
      <c r="B304" s="646"/>
      <c r="C304" s="654"/>
      <c r="D304" s="188" t="s">
        <v>544</v>
      </c>
      <c r="E304" s="628">
        <f>SUM(E302:E303)</f>
        <v>0</v>
      </c>
      <c r="F304" s="628">
        <f>SUM(F302:F303)</f>
        <v>0</v>
      </c>
      <c r="G304" s="628"/>
      <c r="H304" s="628"/>
      <c r="I304" s="153"/>
      <c r="J304" s="153"/>
    </row>
    <row r="305" spans="1:10" s="127" customFormat="1" ht="20.399999999999999">
      <c r="A305" s="179">
        <v>14070000</v>
      </c>
      <c r="B305" s="666"/>
      <c r="C305" s="658"/>
      <c r="D305" s="641" t="s">
        <v>158</v>
      </c>
      <c r="E305" s="629"/>
      <c r="F305" s="630"/>
      <c r="G305" s="629"/>
      <c r="H305" s="630"/>
      <c r="I305" s="153"/>
      <c r="J305" s="153"/>
    </row>
    <row r="306" spans="1:10" s="127" customFormat="1" ht="20.399999999999999">
      <c r="A306" s="177">
        <v>14070100</v>
      </c>
      <c r="B306" s="534"/>
      <c r="C306" s="659"/>
      <c r="D306" s="147" t="s">
        <v>158</v>
      </c>
      <c r="E306" s="610"/>
      <c r="F306" s="626"/>
      <c r="G306" s="610"/>
      <c r="H306" s="626"/>
      <c r="I306" s="153"/>
      <c r="J306" s="153"/>
    </row>
    <row r="307" spans="1:10" s="127" customFormat="1" ht="20.399999999999999">
      <c r="A307" s="183">
        <v>14070101</v>
      </c>
      <c r="B307" s="662"/>
      <c r="C307" s="532"/>
      <c r="D307" s="132" t="s">
        <v>159</v>
      </c>
      <c r="E307" s="610"/>
      <c r="F307" s="626"/>
      <c r="G307" s="610"/>
      <c r="H307" s="626"/>
      <c r="I307" s="153"/>
      <c r="J307" s="153"/>
    </row>
    <row r="308" spans="1:10" s="127" customFormat="1" ht="41.4" thickBot="1">
      <c r="A308" s="189">
        <v>14070102</v>
      </c>
      <c r="B308" s="662"/>
      <c r="C308" s="532"/>
      <c r="D308" s="173" t="s">
        <v>632</v>
      </c>
      <c r="E308" s="619">
        <v>65000</v>
      </c>
      <c r="F308" s="620"/>
      <c r="G308" s="619"/>
      <c r="H308" s="620"/>
      <c r="I308" s="153"/>
      <c r="J308" s="153"/>
    </row>
    <row r="309" spans="1:10" s="127" customFormat="1" ht="21" thickBot="1">
      <c r="A309" s="186"/>
      <c r="B309" s="646"/>
      <c r="C309" s="654"/>
      <c r="D309" s="188" t="s">
        <v>544</v>
      </c>
      <c r="E309" s="628">
        <f>SUM(E307:E308)</f>
        <v>65000</v>
      </c>
      <c r="F309" s="628">
        <f>SUM(F307:F308)</f>
        <v>0</v>
      </c>
      <c r="G309" s="628"/>
      <c r="H309" s="628"/>
      <c r="I309" s="153"/>
      <c r="J309" s="153"/>
    </row>
    <row r="310" spans="1:10" s="127" customFormat="1" ht="40.799999999999997">
      <c r="A310" s="179">
        <v>3108</v>
      </c>
      <c r="B310" s="666"/>
      <c r="C310" s="658"/>
      <c r="D310" s="136" t="s">
        <v>633</v>
      </c>
      <c r="E310" s="629"/>
      <c r="F310" s="630"/>
      <c r="G310" s="629"/>
      <c r="H310" s="681"/>
      <c r="I310" s="153"/>
      <c r="J310" s="153"/>
    </row>
    <row r="311" spans="1:10" s="127" customFormat="1" ht="20.399999999999999">
      <c r="A311" s="177">
        <v>310801</v>
      </c>
      <c r="B311" s="534"/>
      <c r="C311" s="653"/>
      <c r="D311" s="148" t="s">
        <v>634</v>
      </c>
      <c r="E311" s="610"/>
      <c r="F311" s="626"/>
      <c r="G311" s="610"/>
      <c r="H311" s="626"/>
      <c r="I311" s="153"/>
      <c r="J311" s="153"/>
    </row>
    <row r="312" spans="1:10" s="127" customFormat="1" ht="20.399999999999999">
      <c r="A312" s="183">
        <v>31080101</v>
      </c>
      <c r="B312" s="653"/>
      <c r="C312" s="653"/>
      <c r="D312" s="132" t="s">
        <v>136</v>
      </c>
      <c r="E312" s="610"/>
      <c r="F312" s="626"/>
      <c r="G312" s="610"/>
      <c r="H312" s="626"/>
      <c r="I312" s="153"/>
      <c r="J312" s="153"/>
    </row>
    <row r="313" spans="1:10" s="127" customFormat="1" ht="21" thickBot="1">
      <c r="A313" s="189">
        <v>31080102</v>
      </c>
      <c r="B313" s="662"/>
      <c r="C313" s="532"/>
      <c r="D313" s="173" t="s">
        <v>290</v>
      </c>
      <c r="E313" s="619"/>
      <c r="F313" s="620"/>
      <c r="G313" s="619"/>
      <c r="H313" s="620"/>
      <c r="I313" s="153"/>
      <c r="J313" s="153"/>
    </row>
    <row r="314" spans="1:10" s="127" customFormat="1" ht="21" thickBot="1">
      <c r="A314" s="186"/>
      <c r="B314" s="646"/>
      <c r="C314" s="646"/>
      <c r="D314" s="188" t="s">
        <v>544</v>
      </c>
      <c r="E314" s="628">
        <f>SUM(E312:E313)</f>
        <v>0</v>
      </c>
      <c r="F314" s="628">
        <f>SUM(F312:F313)</f>
        <v>0</v>
      </c>
      <c r="G314" s="628"/>
      <c r="H314" s="628"/>
      <c r="I314" s="153"/>
      <c r="J314" s="153"/>
    </row>
    <row r="315" spans="1:10" s="127" customFormat="1" ht="21" thickBot="1">
      <c r="A315" s="186"/>
      <c r="B315" s="646"/>
      <c r="C315" s="646"/>
      <c r="D315" s="188" t="s">
        <v>890</v>
      </c>
      <c r="E315" s="628"/>
      <c r="F315" s="628"/>
      <c r="G315" s="628">
        <v>101667543</v>
      </c>
      <c r="H315" s="682">
        <v>213270900</v>
      </c>
      <c r="I315" s="153"/>
      <c r="J315" s="153"/>
    </row>
    <row r="316" spans="1:10" s="127" customFormat="1" ht="41.4" thickBot="1">
      <c r="A316" s="186"/>
      <c r="B316" s="646"/>
      <c r="C316" s="646"/>
      <c r="D316" s="188" t="s">
        <v>891</v>
      </c>
      <c r="E316" s="628"/>
      <c r="F316" s="628"/>
      <c r="G316" s="628"/>
      <c r="H316" s="628">
        <v>9452876289</v>
      </c>
      <c r="I316" s="153"/>
      <c r="J316" s="153"/>
    </row>
    <row r="317" spans="1:10" s="138" customFormat="1" ht="21.6" thickBot="1">
      <c r="A317" s="178"/>
      <c r="B317" s="660"/>
      <c r="C317" s="660"/>
      <c r="D317" s="158" t="s">
        <v>458</v>
      </c>
      <c r="E317" s="678">
        <v>6871221</v>
      </c>
      <c r="F317" s="628">
        <f>F18+F24+F30+F118+F186+F195+F219+F262+F268+F276+F286+F294+F300+F304+F309+F314</f>
        <v>7951786221</v>
      </c>
      <c r="G317" s="125">
        <f>G18+G24+G30+G118+G186+G195+G219+G262+G268+G276+G286+G294+G300+G304+G309+G314</f>
        <v>5729776221.21</v>
      </c>
      <c r="H317" s="628">
        <f>Summary!I15</f>
        <v>9478654180</v>
      </c>
      <c r="I317" s="153"/>
      <c r="J317" s="153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paperSize="9" scale="67" fitToHeight="0" orientation="landscape" r:id="rId1"/>
  <headerFooter scaleWithDoc="0">
    <oddFooter>&amp;C&amp;"Calibri,Bold"&amp;14Page &amp;P of &amp;N&amp;R&amp;10MAKODA LOCAL GOVERNMENT KANO STATE</oddFooter>
  </headerFooter>
  <rowBreaks count="1" manualBreakCount="1">
    <brk id="25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2174"/>
  <sheetViews>
    <sheetView view="pageBreakPreview" topLeftCell="A1975" zoomScale="62" zoomScaleNormal="70" zoomScaleSheetLayoutView="62" workbookViewId="0">
      <selection activeCell="F1989" sqref="F1989"/>
    </sheetView>
  </sheetViews>
  <sheetFormatPr defaultColWidth="9.109375" defaultRowHeight="20.100000000000001" customHeight="1"/>
  <cols>
    <col min="1" max="1" width="3.5546875" style="206" customWidth="1"/>
    <col min="2" max="2" width="29.77734375" style="441" customWidth="1"/>
    <col min="3" max="3" width="10.5546875" style="205" customWidth="1"/>
    <col min="4" max="4" width="19" style="442" customWidth="1"/>
    <col min="5" max="5" width="16.44140625" style="531" customWidth="1"/>
    <col min="6" max="6" width="68.6640625" style="298" customWidth="1"/>
    <col min="7" max="7" width="34.44140625" style="298" customWidth="1"/>
    <col min="8" max="8" width="34.5546875" style="298" customWidth="1"/>
    <col min="9" max="9" width="33.77734375" style="298" customWidth="1"/>
    <col min="10" max="10" width="40.44140625" style="298" customWidth="1"/>
    <col min="11" max="11" width="23.33203125" style="206" customWidth="1"/>
    <col min="12" max="12" width="9.109375" style="206" customWidth="1"/>
    <col min="13" max="16384" width="9.109375" style="206"/>
  </cols>
  <sheetData>
    <row r="1" spans="2:10" ht="25.2">
      <c r="B1" s="721" t="s">
        <v>786</v>
      </c>
      <c r="C1" s="722"/>
      <c r="D1" s="722"/>
      <c r="E1" s="722"/>
      <c r="F1" s="722"/>
      <c r="G1" s="722"/>
      <c r="H1" s="722"/>
      <c r="I1" s="722"/>
      <c r="J1" s="723"/>
    </row>
    <row r="2" spans="2:10" ht="22.2">
      <c r="B2" s="718" t="s">
        <v>479</v>
      </c>
      <c r="C2" s="719"/>
      <c r="D2" s="719"/>
      <c r="E2" s="719"/>
      <c r="F2" s="719"/>
      <c r="G2" s="719"/>
      <c r="H2" s="719"/>
      <c r="I2" s="719"/>
      <c r="J2" s="720"/>
    </row>
    <row r="3" spans="2:10" ht="22.2">
      <c r="B3" s="718" t="s">
        <v>987</v>
      </c>
      <c r="C3" s="719"/>
      <c r="D3" s="719"/>
      <c r="E3" s="719"/>
      <c r="F3" s="719"/>
      <c r="G3" s="719"/>
      <c r="H3" s="719"/>
      <c r="I3" s="719"/>
      <c r="J3" s="720"/>
    </row>
    <row r="4" spans="2:10" ht="22.8" thickBot="1">
      <c r="B4" s="734" t="s">
        <v>273</v>
      </c>
      <c r="C4" s="735"/>
      <c r="D4" s="735"/>
      <c r="E4" s="735"/>
      <c r="F4" s="735"/>
      <c r="G4" s="735"/>
      <c r="H4" s="735"/>
      <c r="I4" s="735"/>
      <c r="J4" s="736"/>
    </row>
    <row r="5" spans="2:10" ht="30" customHeight="1" thickBot="1">
      <c r="B5" s="746" t="s">
        <v>932</v>
      </c>
      <c r="C5" s="747"/>
      <c r="D5" s="747"/>
      <c r="E5" s="747"/>
      <c r="F5" s="747"/>
      <c r="G5" s="747"/>
      <c r="H5" s="747"/>
      <c r="I5" s="747"/>
      <c r="J5" s="748"/>
    </row>
    <row r="6" spans="2:10" ht="44.4" customHeight="1" thickBot="1">
      <c r="B6" s="20" t="s">
        <v>459</v>
      </c>
      <c r="C6" s="128" t="s">
        <v>455</v>
      </c>
      <c r="D6" s="99" t="s">
        <v>451</v>
      </c>
      <c r="E6" s="487" t="s">
        <v>454</v>
      </c>
      <c r="F6" s="100" t="s">
        <v>1</v>
      </c>
      <c r="G6" s="22" t="s">
        <v>929</v>
      </c>
      <c r="H6" s="22" t="s">
        <v>930</v>
      </c>
      <c r="I6" s="22" t="s">
        <v>931</v>
      </c>
      <c r="J6" s="22" t="s">
        <v>986</v>
      </c>
    </row>
    <row r="7" spans="2:10" ht="30" customHeight="1">
      <c r="B7" s="23">
        <v>11100100100</v>
      </c>
      <c r="C7" s="130" t="s">
        <v>643</v>
      </c>
      <c r="D7" s="101"/>
      <c r="E7" s="488">
        <v>31922905</v>
      </c>
      <c r="F7" s="102" t="s">
        <v>347</v>
      </c>
      <c r="G7" s="103">
        <f>G36</f>
        <v>114196133</v>
      </c>
      <c r="H7" s="103">
        <f>H36</f>
        <v>255652923</v>
      </c>
      <c r="I7" s="103">
        <v>191975569</v>
      </c>
      <c r="J7" s="103">
        <v>341517735</v>
      </c>
    </row>
    <row r="8" spans="2:10" ht="30" customHeight="1">
      <c r="B8" s="29">
        <v>11101300100</v>
      </c>
      <c r="C8" s="131" t="s">
        <v>643</v>
      </c>
      <c r="D8" s="104"/>
      <c r="E8" s="488">
        <v>31922905</v>
      </c>
      <c r="F8" s="53" t="s">
        <v>348</v>
      </c>
      <c r="G8" s="105">
        <f>G193</f>
        <v>16857081.710000001</v>
      </c>
      <c r="H8" s="105">
        <f>H193</f>
        <v>13558631</v>
      </c>
      <c r="I8" s="105">
        <v>7898048</v>
      </c>
      <c r="J8" s="105">
        <v>15841977</v>
      </c>
    </row>
    <row r="9" spans="2:10" ht="30" customHeight="1">
      <c r="B9" s="106">
        <v>11200100100</v>
      </c>
      <c r="C9" s="131" t="s">
        <v>643</v>
      </c>
      <c r="D9" s="107"/>
      <c r="E9" s="488">
        <v>31922905</v>
      </c>
      <c r="F9" s="53" t="s">
        <v>349</v>
      </c>
      <c r="G9" s="105">
        <f>G289</f>
        <v>63981845.829999998</v>
      </c>
      <c r="H9" s="105">
        <f>H289</f>
        <v>87892100</v>
      </c>
      <c r="I9" s="105">
        <v>4922611</v>
      </c>
      <c r="J9" s="105">
        <v>108172100</v>
      </c>
    </row>
    <row r="10" spans="2:10" ht="30" customHeight="1">
      <c r="B10" s="29">
        <v>12500100100</v>
      </c>
      <c r="C10" s="131" t="s">
        <v>643</v>
      </c>
      <c r="D10" s="104"/>
      <c r="E10" s="488">
        <v>31922905</v>
      </c>
      <c r="F10" s="53" t="s">
        <v>350</v>
      </c>
      <c r="G10" s="105">
        <f>G357</f>
        <v>172678252</v>
      </c>
      <c r="H10" s="108">
        <f>H357</f>
        <v>303873937</v>
      </c>
      <c r="I10" s="105">
        <v>211871002</v>
      </c>
      <c r="J10" s="105">
        <v>388892668</v>
      </c>
    </row>
    <row r="11" spans="2:10" ht="30" customHeight="1">
      <c r="B11" s="29">
        <v>22000100100</v>
      </c>
      <c r="C11" s="131" t="s">
        <v>643</v>
      </c>
      <c r="D11" s="104"/>
      <c r="E11" s="488">
        <v>31922905</v>
      </c>
      <c r="F11" s="53" t="s">
        <v>351</v>
      </c>
      <c r="G11" s="105">
        <f>G451</f>
        <v>92549716.76000002</v>
      </c>
      <c r="H11" s="105">
        <f>H451</f>
        <v>318388683.35000002</v>
      </c>
      <c r="I11" s="105">
        <v>229595155</v>
      </c>
      <c r="J11" s="105">
        <v>382533956</v>
      </c>
    </row>
    <row r="12" spans="2:10" ht="30" customHeight="1">
      <c r="B12" s="29">
        <v>55100300100</v>
      </c>
      <c r="C12" s="131" t="s">
        <v>643</v>
      </c>
      <c r="D12" s="104"/>
      <c r="E12" s="488">
        <v>31922905</v>
      </c>
      <c r="F12" s="53" t="s">
        <v>352</v>
      </c>
      <c r="G12" s="105">
        <f>G630</f>
        <v>840463825.34000003</v>
      </c>
      <c r="H12" s="105">
        <f>H630</f>
        <v>1402916908.23</v>
      </c>
      <c r="I12" s="105">
        <v>1136220870</v>
      </c>
      <c r="J12" s="105">
        <v>1643916737</v>
      </c>
    </row>
    <row r="13" spans="2:10" ht="30" customHeight="1">
      <c r="B13" s="29">
        <v>52100100100</v>
      </c>
      <c r="C13" s="131" t="s">
        <v>643</v>
      </c>
      <c r="D13" s="104"/>
      <c r="E13" s="488">
        <v>31922905</v>
      </c>
      <c r="F13" s="53" t="s">
        <v>353</v>
      </c>
      <c r="G13" s="105">
        <f>G1105</f>
        <v>0</v>
      </c>
      <c r="H13" s="105">
        <f>H1105</f>
        <v>382936841</v>
      </c>
      <c r="I13" s="105">
        <v>250406867</v>
      </c>
      <c r="J13" s="105">
        <v>388251118</v>
      </c>
    </row>
    <row r="14" spans="2:10" ht="30" customHeight="1">
      <c r="B14" s="29">
        <v>21500100100</v>
      </c>
      <c r="C14" s="131" t="s">
        <v>643</v>
      </c>
      <c r="D14" s="104"/>
      <c r="E14" s="488">
        <v>31922905</v>
      </c>
      <c r="F14" s="53" t="s">
        <v>354</v>
      </c>
      <c r="G14" s="105">
        <f>G1181</f>
        <v>52456849.959999993</v>
      </c>
      <c r="H14" s="105">
        <f>H1181</f>
        <v>86530619.719999999</v>
      </c>
      <c r="I14" s="105">
        <v>108647695</v>
      </c>
      <c r="J14" s="105">
        <v>410551504</v>
      </c>
    </row>
    <row r="15" spans="2:10" ht="30" customHeight="1">
      <c r="B15" s="29">
        <v>22400100100</v>
      </c>
      <c r="C15" s="131" t="s">
        <v>643</v>
      </c>
      <c r="D15" s="104"/>
      <c r="E15" s="488">
        <v>31922905</v>
      </c>
      <c r="F15" s="53" t="s">
        <v>418</v>
      </c>
      <c r="G15" s="105">
        <f>G1399</f>
        <v>227034411.41</v>
      </c>
      <c r="H15" s="105">
        <f>H1399</f>
        <v>320229896.87326699</v>
      </c>
      <c r="I15" s="105">
        <v>246525505</v>
      </c>
      <c r="J15" s="105">
        <v>350394073</v>
      </c>
    </row>
    <row r="16" spans="2:10" ht="30" customHeight="1">
      <c r="B16" s="29">
        <v>55100200100</v>
      </c>
      <c r="C16" s="131" t="s">
        <v>643</v>
      </c>
      <c r="D16" s="104"/>
      <c r="E16" s="488">
        <v>31922905</v>
      </c>
      <c r="F16" s="53" t="s">
        <v>355</v>
      </c>
      <c r="G16" s="105">
        <f>G1754</f>
        <v>0</v>
      </c>
      <c r="H16" s="105">
        <f>H1754</f>
        <v>0</v>
      </c>
      <c r="I16" s="105">
        <v>124549100</v>
      </c>
      <c r="J16" s="105">
        <v>316404187</v>
      </c>
    </row>
    <row r="17" spans="2:10" ht="30" customHeight="1">
      <c r="B17" s="109">
        <v>22000300100</v>
      </c>
      <c r="C17" s="131" t="s">
        <v>643</v>
      </c>
      <c r="D17" s="104"/>
      <c r="E17" s="488">
        <v>31922905</v>
      </c>
      <c r="F17" s="53" t="s">
        <v>356</v>
      </c>
      <c r="G17" s="105">
        <f>G1825</f>
        <v>78594163.00999999</v>
      </c>
      <c r="H17" s="105">
        <f>H1825</f>
        <v>87822922.599999994</v>
      </c>
      <c r="I17" s="105">
        <v>65198603</v>
      </c>
      <c r="J17" s="105">
        <v>79009783</v>
      </c>
    </row>
    <row r="18" spans="2:10" ht="30" customHeight="1" thickBot="1">
      <c r="B18" s="109">
        <v>53500100100</v>
      </c>
      <c r="C18" s="131" t="s">
        <v>643</v>
      </c>
      <c r="D18" s="104"/>
      <c r="E18" s="488">
        <v>31922905</v>
      </c>
      <c r="F18" s="53" t="s">
        <v>484</v>
      </c>
      <c r="G18" s="105">
        <f>G2004</f>
        <v>0</v>
      </c>
      <c r="H18" s="105">
        <f>H2004</f>
        <v>0</v>
      </c>
      <c r="I18" s="105">
        <v>158860890</v>
      </c>
      <c r="J18" s="105">
        <v>255201455</v>
      </c>
    </row>
    <row r="19" spans="2:10" ht="30" customHeight="1" thickBot="1">
      <c r="B19" s="110"/>
      <c r="C19" s="133"/>
      <c r="D19" s="111"/>
      <c r="E19" s="489"/>
      <c r="F19" s="62" t="s">
        <v>292</v>
      </c>
      <c r="G19" s="112">
        <f>SUM(G7:G18)</f>
        <v>1658812279.0200002</v>
      </c>
      <c r="H19" s="112">
        <f>SUM(H7:H18)</f>
        <v>3259803462.7732668</v>
      </c>
      <c r="I19" s="134">
        <v>2780821915</v>
      </c>
      <c r="J19" s="112">
        <f>SUM(J7:J18)</f>
        <v>4680687293</v>
      </c>
    </row>
    <row r="20" spans="2:10" ht="30" customHeight="1" thickBot="1">
      <c r="B20" s="743" t="s">
        <v>500</v>
      </c>
      <c r="C20" s="744"/>
      <c r="D20" s="744"/>
      <c r="E20" s="744"/>
      <c r="F20" s="744"/>
      <c r="G20" s="744"/>
      <c r="H20" s="744"/>
      <c r="I20" s="744"/>
      <c r="J20" s="745"/>
    </row>
    <row r="21" spans="2:10" ht="30" customHeight="1">
      <c r="B21" s="113"/>
      <c r="C21" s="135"/>
      <c r="D21" s="114"/>
      <c r="E21" s="490"/>
      <c r="F21" s="115" t="s">
        <v>161</v>
      </c>
      <c r="G21" s="483">
        <v>920296877.65999985</v>
      </c>
      <c r="H21" s="483">
        <v>1880493443.6332667</v>
      </c>
      <c r="I21" s="483">
        <v>1221822768</v>
      </c>
      <c r="J21" s="483">
        <v>1993179199</v>
      </c>
    </row>
    <row r="22" spans="2:10" ht="30" customHeight="1" thickBot="1">
      <c r="B22" s="117"/>
      <c r="C22" s="137"/>
      <c r="D22" s="118"/>
      <c r="E22" s="491"/>
      <c r="F22" s="119" t="s">
        <v>498</v>
      </c>
      <c r="G22" s="484">
        <v>889780404.70000005</v>
      </c>
      <c r="H22" s="484">
        <v>1631739044.1799998</v>
      </c>
      <c r="I22" s="484">
        <v>1558998147</v>
      </c>
      <c r="J22" s="484">
        <v>2687508094</v>
      </c>
    </row>
    <row r="23" spans="2:10" ht="30" customHeight="1" thickBot="1">
      <c r="B23" s="110"/>
      <c r="C23" s="133"/>
      <c r="D23" s="111"/>
      <c r="E23" s="489"/>
      <c r="F23" s="62" t="s">
        <v>292</v>
      </c>
      <c r="G23" s="485">
        <v>1810077282.3599999</v>
      </c>
      <c r="H23" s="485">
        <v>3512232487.8132668</v>
      </c>
      <c r="I23" s="485">
        <v>2780821915</v>
      </c>
      <c r="J23" s="485">
        <f>SUM(J21:J22)</f>
        <v>4680687293</v>
      </c>
    </row>
    <row r="24" spans="2:10" ht="25.2">
      <c r="B24" s="721" t="s">
        <v>786</v>
      </c>
      <c r="C24" s="722"/>
      <c r="D24" s="722"/>
      <c r="E24" s="722"/>
      <c r="F24" s="722"/>
      <c r="G24" s="722"/>
      <c r="H24" s="722"/>
      <c r="I24" s="722"/>
      <c r="J24" s="723"/>
    </row>
    <row r="25" spans="2:10" ht="22.2">
      <c r="B25" s="718" t="s">
        <v>479</v>
      </c>
      <c r="C25" s="719"/>
      <c r="D25" s="719"/>
      <c r="E25" s="719"/>
      <c r="F25" s="719"/>
      <c r="G25" s="719"/>
      <c r="H25" s="719"/>
      <c r="I25" s="719"/>
      <c r="J25" s="720"/>
    </row>
    <row r="26" spans="2:10" ht="22.2">
      <c r="B26" s="718" t="s">
        <v>987</v>
      </c>
      <c r="C26" s="719"/>
      <c r="D26" s="719"/>
      <c r="E26" s="719"/>
      <c r="F26" s="719"/>
      <c r="G26" s="719"/>
      <c r="H26" s="719"/>
      <c r="I26" s="719"/>
      <c r="J26" s="720"/>
    </row>
    <row r="27" spans="2:10" ht="22.8" thickBot="1">
      <c r="B27" s="734" t="s">
        <v>273</v>
      </c>
      <c r="C27" s="735"/>
      <c r="D27" s="735"/>
      <c r="E27" s="735"/>
      <c r="F27" s="735"/>
      <c r="G27" s="735"/>
      <c r="H27" s="735"/>
      <c r="I27" s="735"/>
      <c r="J27" s="736"/>
    </row>
    <row r="28" spans="2:10" s="207" customFormat="1" ht="22.8" thickBot="1">
      <c r="B28" s="737" t="s">
        <v>419</v>
      </c>
      <c r="C28" s="738"/>
      <c r="D28" s="738"/>
      <c r="E28" s="738"/>
      <c r="F28" s="738"/>
      <c r="G28" s="738"/>
      <c r="H28" s="738"/>
      <c r="I28" s="738"/>
      <c r="J28" s="739"/>
    </row>
    <row r="29" spans="2:10" s="52" customFormat="1" ht="70.8" thickBot="1">
      <c r="B29" s="20" t="s">
        <v>459</v>
      </c>
      <c r="C29" s="128" t="s">
        <v>455</v>
      </c>
      <c r="D29" s="99" t="s">
        <v>451</v>
      </c>
      <c r="E29" s="487" t="s">
        <v>454</v>
      </c>
      <c r="F29" s="100" t="s">
        <v>1</v>
      </c>
      <c r="G29" s="22" t="s">
        <v>929</v>
      </c>
      <c r="H29" s="22" t="s">
        <v>930</v>
      </c>
      <c r="I29" s="22" t="s">
        <v>931</v>
      </c>
      <c r="J29" s="22" t="s">
        <v>986</v>
      </c>
    </row>
    <row r="30" spans="2:10" s="207" customFormat="1" ht="21.9" customHeight="1">
      <c r="B30" s="23">
        <v>11100100100</v>
      </c>
      <c r="C30" s="131" t="s">
        <v>643</v>
      </c>
      <c r="D30" s="121"/>
      <c r="E30" s="488">
        <v>31922905</v>
      </c>
      <c r="F30" s="102" t="s">
        <v>357</v>
      </c>
      <c r="G30" s="103">
        <v>83362952</v>
      </c>
      <c r="H30" s="103">
        <v>116315347</v>
      </c>
      <c r="I30" s="103">
        <v>68651702</v>
      </c>
      <c r="J30" s="103">
        <v>146559847</v>
      </c>
    </row>
    <row r="31" spans="2:10" s="207" customFormat="1" ht="21.9" customHeight="1">
      <c r="B31" s="29">
        <v>11118300100</v>
      </c>
      <c r="C31" s="131" t="s">
        <v>643</v>
      </c>
      <c r="D31" s="104"/>
      <c r="E31" s="488">
        <v>31922905</v>
      </c>
      <c r="F31" s="53" t="s">
        <v>358</v>
      </c>
      <c r="G31" s="105">
        <v>1176366</v>
      </c>
      <c r="H31" s="105">
        <v>2188489</v>
      </c>
      <c r="I31" s="105">
        <v>1833867</v>
      </c>
      <c r="J31" s="105">
        <v>3931147</v>
      </c>
    </row>
    <row r="32" spans="2:10" s="207" customFormat="1" ht="21.9" customHeight="1">
      <c r="B32" s="29">
        <v>11101800100</v>
      </c>
      <c r="C32" s="131" t="s">
        <v>643</v>
      </c>
      <c r="D32" s="107"/>
      <c r="E32" s="488">
        <v>31922905</v>
      </c>
      <c r="F32" s="53" t="s">
        <v>359</v>
      </c>
      <c r="G32" s="105">
        <v>29656815</v>
      </c>
      <c r="H32" s="105">
        <v>137149087</v>
      </c>
      <c r="I32" s="105">
        <v>121490000</v>
      </c>
      <c r="J32" s="105">
        <v>191026741</v>
      </c>
    </row>
    <row r="33" spans="2:10" s="207" customFormat="1" ht="21.9" customHeight="1">
      <c r="B33" s="29"/>
      <c r="C33" s="131"/>
      <c r="D33" s="104"/>
      <c r="E33" s="488"/>
      <c r="F33" s="53"/>
      <c r="G33" s="105"/>
      <c r="H33" s="208"/>
      <c r="I33" s="208"/>
      <c r="J33" s="51"/>
    </row>
    <row r="34" spans="2:10" s="207" customFormat="1" ht="21.9" customHeight="1">
      <c r="B34" s="29"/>
      <c r="C34" s="131"/>
      <c r="D34" s="104"/>
      <c r="E34" s="488"/>
      <c r="F34" s="53"/>
      <c r="G34" s="105"/>
      <c r="H34" s="208"/>
      <c r="I34" s="208"/>
      <c r="J34" s="51"/>
    </row>
    <row r="35" spans="2:10" s="207" customFormat="1" ht="21.9" customHeight="1" thickBot="1">
      <c r="B35" s="29"/>
      <c r="C35" s="131"/>
      <c r="D35" s="104"/>
      <c r="E35" s="488"/>
      <c r="F35" s="53"/>
      <c r="G35" s="105"/>
      <c r="H35" s="208"/>
      <c r="I35" s="208"/>
      <c r="J35" s="51"/>
    </row>
    <row r="36" spans="2:10" s="207" customFormat="1" ht="21.9" customHeight="1" thickBot="1">
      <c r="B36" s="110"/>
      <c r="C36" s="139"/>
      <c r="D36" s="209"/>
      <c r="E36" s="492"/>
      <c r="F36" s="62" t="s">
        <v>501</v>
      </c>
      <c r="G36" s="112">
        <f>SUM(G30:G32)</f>
        <v>114196133</v>
      </c>
      <c r="H36" s="112">
        <f>SUM(H30:H32)</f>
        <v>255652923</v>
      </c>
      <c r="I36" s="112">
        <f>SUM(I30:I32)</f>
        <v>191975569</v>
      </c>
      <c r="J36" s="112">
        <f>SUM(J30:J32)</f>
        <v>341517735</v>
      </c>
    </row>
    <row r="37" spans="2:10" s="207" customFormat="1" ht="21.9" customHeight="1" thickBot="1">
      <c r="B37" s="743" t="s">
        <v>500</v>
      </c>
      <c r="C37" s="744"/>
      <c r="D37" s="744"/>
      <c r="E37" s="744"/>
      <c r="F37" s="744"/>
      <c r="G37" s="744"/>
      <c r="H37" s="744"/>
      <c r="I37" s="744"/>
      <c r="J37" s="745"/>
    </row>
    <row r="38" spans="2:10" s="207" customFormat="1" ht="21.9" customHeight="1">
      <c r="B38" s="113"/>
      <c r="C38" s="135"/>
      <c r="D38" s="114"/>
      <c r="E38" s="490"/>
      <c r="F38" s="115" t="s">
        <v>161</v>
      </c>
      <c r="G38" s="116">
        <v>51606133</v>
      </c>
      <c r="H38" s="116">
        <v>64108179</v>
      </c>
      <c r="I38" s="116">
        <v>57275569</v>
      </c>
      <c r="J38" s="116">
        <v>70993491</v>
      </c>
    </row>
    <row r="39" spans="2:10" s="207" customFormat="1" ht="21.9" customHeight="1" thickBot="1">
      <c r="B39" s="117"/>
      <c r="C39" s="137"/>
      <c r="D39" s="118"/>
      <c r="E39" s="491"/>
      <c r="F39" s="119" t="s">
        <v>420</v>
      </c>
      <c r="G39" s="120">
        <v>62790000</v>
      </c>
      <c r="H39" s="120">
        <v>191544744</v>
      </c>
      <c r="I39" s="120">
        <v>134700000</v>
      </c>
      <c r="J39" s="120">
        <v>70524244</v>
      </c>
    </row>
    <row r="40" spans="2:10" s="207" customFormat="1" ht="21.9" customHeight="1" thickBot="1">
      <c r="B40" s="110"/>
      <c r="C40" s="139"/>
      <c r="D40" s="209"/>
      <c r="E40" s="492"/>
      <c r="F40" s="62" t="s">
        <v>292</v>
      </c>
      <c r="G40" s="112">
        <f>G38+G39</f>
        <v>114396133</v>
      </c>
      <c r="H40" s="112">
        <f>H38+H39</f>
        <v>255652923</v>
      </c>
      <c r="I40" s="112">
        <f>SUM(I38:I39)</f>
        <v>191975569</v>
      </c>
      <c r="J40" s="112">
        <v>341517735</v>
      </c>
    </row>
    <row r="41" spans="2:10" ht="25.2">
      <c r="B41" s="721" t="s">
        <v>786</v>
      </c>
      <c r="C41" s="722"/>
      <c r="D41" s="722"/>
      <c r="E41" s="722"/>
      <c r="F41" s="722"/>
      <c r="G41" s="722"/>
      <c r="H41" s="722"/>
      <c r="I41" s="722"/>
      <c r="J41" s="723"/>
    </row>
    <row r="42" spans="2:10" ht="22.2">
      <c r="B42" s="718" t="s">
        <v>479</v>
      </c>
      <c r="C42" s="719"/>
      <c r="D42" s="719"/>
      <c r="E42" s="719"/>
      <c r="F42" s="719"/>
      <c r="G42" s="719"/>
      <c r="H42" s="719"/>
      <c r="I42" s="719"/>
      <c r="J42" s="720"/>
    </row>
    <row r="43" spans="2:10" ht="22.2">
      <c r="B43" s="718" t="s">
        <v>987</v>
      </c>
      <c r="C43" s="719"/>
      <c r="D43" s="719"/>
      <c r="E43" s="719"/>
      <c r="F43" s="719"/>
      <c r="G43" s="719"/>
      <c r="H43" s="719"/>
      <c r="I43" s="719"/>
      <c r="J43" s="720"/>
    </row>
    <row r="44" spans="2:10" ht="28.5" customHeight="1" thickBot="1">
      <c r="B44" s="734" t="s">
        <v>273</v>
      </c>
      <c r="C44" s="735"/>
      <c r="D44" s="735"/>
      <c r="E44" s="735"/>
      <c r="F44" s="735"/>
      <c r="G44" s="735"/>
      <c r="H44" s="735"/>
      <c r="I44" s="735"/>
      <c r="J44" s="736"/>
    </row>
    <row r="45" spans="2:10" s="207" customFormat="1" ht="22.8" thickBot="1">
      <c r="B45" s="725" t="s">
        <v>311</v>
      </c>
      <c r="C45" s="726"/>
      <c r="D45" s="726"/>
      <c r="E45" s="726"/>
      <c r="F45" s="726"/>
      <c r="G45" s="726"/>
      <c r="H45" s="726"/>
      <c r="I45" s="726"/>
      <c r="J45" s="727"/>
    </row>
    <row r="46" spans="2:10" s="52" customFormat="1" ht="70.8" thickBot="1">
      <c r="B46" s="20" t="s">
        <v>459</v>
      </c>
      <c r="C46" s="128" t="s">
        <v>455</v>
      </c>
      <c r="D46" s="99" t="s">
        <v>451</v>
      </c>
      <c r="E46" s="487" t="s">
        <v>454</v>
      </c>
      <c r="F46" s="100" t="s">
        <v>1</v>
      </c>
      <c r="G46" s="20" t="s">
        <v>936</v>
      </c>
      <c r="H46" s="20" t="s">
        <v>935</v>
      </c>
      <c r="I46" s="20" t="s">
        <v>941</v>
      </c>
      <c r="J46" s="20" t="s">
        <v>988</v>
      </c>
    </row>
    <row r="47" spans="2:10" s="207" customFormat="1" ht="21.9" customHeight="1">
      <c r="B47" s="210">
        <v>20000000</v>
      </c>
      <c r="C47" s="140"/>
      <c r="D47" s="211"/>
      <c r="E47" s="493"/>
      <c r="F47" s="212" t="s">
        <v>160</v>
      </c>
      <c r="G47" s="213"/>
      <c r="H47" s="214"/>
      <c r="I47" s="213"/>
      <c r="J47" s="214"/>
    </row>
    <row r="48" spans="2:10" s="207" customFormat="1" ht="21.9" customHeight="1">
      <c r="B48" s="215">
        <v>21000000</v>
      </c>
      <c r="C48" s="142"/>
      <c r="D48" s="77"/>
      <c r="E48" s="494"/>
      <c r="F48" s="216" t="s">
        <v>161</v>
      </c>
      <c r="G48" s="208"/>
      <c r="H48" s="217"/>
      <c r="I48" s="208"/>
      <c r="J48" s="217"/>
    </row>
    <row r="49" spans="2:10" s="207" customFormat="1" ht="21.9" customHeight="1">
      <c r="B49" s="215">
        <v>21010000</v>
      </c>
      <c r="C49" s="142"/>
      <c r="D49" s="77"/>
      <c r="E49" s="494"/>
      <c r="F49" s="216" t="s">
        <v>162</v>
      </c>
      <c r="G49" s="208"/>
      <c r="H49" s="31"/>
      <c r="I49" s="208"/>
      <c r="J49" s="31"/>
    </row>
    <row r="50" spans="2:10" s="207" customFormat="1" ht="21.9" customHeight="1">
      <c r="B50" s="218">
        <v>21010101</v>
      </c>
      <c r="C50" s="131" t="s">
        <v>643</v>
      </c>
      <c r="D50" s="219"/>
      <c r="E50" s="488">
        <v>31922905</v>
      </c>
      <c r="F50" s="49" t="s">
        <v>840</v>
      </c>
      <c r="G50" s="31"/>
      <c r="H50" s="220"/>
      <c r="I50" s="31"/>
      <c r="J50" s="220"/>
    </row>
    <row r="51" spans="2:10" s="207" customFormat="1" ht="21.9" customHeight="1">
      <c r="B51" s="221">
        <v>21010102</v>
      </c>
      <c r="C51" s="131" t="s">
        <v>643</v>
      </c>
      <c r="D51" s="25"/>
      <c r="E51" s="488">
        <v>31922905</v>
      </c>
      <c r="F51" s="49" t="s">
        <v>839</v>
      </c>
      <c r="G51" s="31">
        <v>8331186</v>
      </c>
      <c r="H51" s="31">
        <v>11108248</v>
      </c>
      <c r="I51" s="31">
        <v>8331186</v>
      </c>
      <c r="J51" s="31">
        <v>17348248</v>
      </c>
    </row>
    <row r="52" spans="2:10" s="207" customFormat="1" ht="21.9" customHeight="1">
      <c r="B52" s="215">
        <v>21020000</v>
      </c>
      <c r="C52" s="142"/>
      <c r="D52" s="77"/>
      <c r="E52" s="494"/>
      <c r="F52" s="216" t="s">
        <v>173</v>
      </c>
      <c r="G52" s="31"/>
      <c r="H52" s="31"/>
      <c r="I52" s="31"/>
      <c r="J52" s="31"/>
    </row>
    <row r="53" spans="2:10" s="207" customFormat="1" ht="23.25" customHeight="1">
      <c r="B53" s="215">
        <v>21020200</v>
      </c>
      <c r="C53" s="142"/>
      <c r="D53" s="77"/>
      <c r="E53" s="494"/>
      <c r="F53" s="216" t="s">
        <v>188</v>
      </c>
      <c r="G53" s="65"/>
      <c r="H53" s="31"/>
      <c r="I53" s="65"/>
      <c r="J53" s="31"/>
    </row>
    <row r="54" spans="2:10" s="207" customFormat="1" ht="21.9" customHeight="1">
      <c r="B54" s="221">
        <v>21200201</v>
      </c>
      <c r="C54" s="131" t="s">
        <v>643</v>
      </c>
      <c r="D54" s="25"/>
      <c r="E54" s="488">
        <v>31922905</v>
      </c>
      <c r="F54" s="49" t="s">
        <v>421</v>
      </c>
      <c r="G54" s="31">
        <v>3242783</v>
      </c>
      <c r="H54" s="31">
        <v>4323710</v>
      </c>
      <c r="I54" s="31">
        <v>3242782</v>
      </c>
      <c r="J54" s="31">
        <v>4323710</v>
      </c>
    </row>
    <row r="55" spans="2:10" s="207" customFormat="1" ht="24" thickBot="1">
      <c r="B55" s="221">
        <v>21200204</v>
      </c>
      <c r="C55" s="131" t="s">
        <v>643</v>
      </c>
      <c r="D55" s="25"/>
      <c r="E55" s="495">
        <v>31922905</v>
      </c>
      <c r="F55" s="53" t="s">
        <v>177</v>
      </c>
      <c r="G55" s="31">
        <v>2161851</v>
      </c>
      <c r="H55" s="31">
        <v>2882469</v>
      </c>
      <c r="I55" s="31">
        <v>2161851</v>
      </c>
      <c r="J55" s="31">
        <v>2882469</v>
      </c>
    </row>
    <row r="56" spans="2:10" s="207" customFormat="1" ht="24" thickBot="1">
      <c r="B56" s="221">
        <v>21200206</v>
      </c>
      <c r="C56" s="131" t="s">
        <v>643</v>
      </c>
      <c r="D56" s="25"/>
      <c r="E56" s="496">
        <v>31922905</v>
      </c>
      <c r="F56" s="53" t="s">
        <v>179</v>
      </c>
      <c r="G56" s="31">
        <v>2161851</v>
      </c>
      <c r="H56" s="31">
        <v>2882469</v>
      </c>
      <c r="I56" s="31">
        <v>2161851</v>
      </c>
      <c r="J56" s="31">
        <v>2882469</v>
      </c>
    </row>
    <row r="57" spans="2:10" s="207" customFormat="1" ht="24" thickBot="1">
      <c r="B57" s="221">
        <v>21200209</v>
      </c>
      <c r="C57" s="131" t="s">
        <v>643</v>
      </c>
      <c r="D57" s="25"/>
      <c r="E57" s="496">
        <v>31922905</v>
      </c>
      <c r="F57" s="53" t="s">
        <v>422</v>
      </c>
      <c r="G57" s="31">
        <v>435351</v>
      </c>
      <c r="H57" s="31">
        <v>580469</v>
      </c>
      <c r="I57" s="31">
        <v>5404639</v>
      </c>
      <c r="J57" s="31">
        <v>2206186</v>
      </c>
    </row>
    <row r="58" spans="2:10" s="207" customFormat="1" ht="24" thickBot="1">
      <c r="B58" s="221">
        <v>21200210</v>
      </c>
      <c r="C58" s="131" t="s">
        <v>643</v>
      </c>
      <c r="D58" s="25"/>
      <c r="E58" s="496">
        <v>31922905</v>
      </c>
      <c r="F58" s="53" t="s">
        <v>420</v>
      </c>
      <c r="G58" s="31">
        <v>5404640</v>
      </c>
      <c r="H58" s="31">
        <v>7206186</v>
      </c>
      <c r="I58" s="31">
        <v>1861548</v>
      </c>
      <c r="J58" s="31">
        <v>2402064</v>
      </c>
    </row>
    <row r="59" spans="2:10" s="207" customFormat="1" ht="24" thickBot="1">
      <c r="B59" s="221">
        <v>21200212</v>
      </c>
      <c r="C59" s="131" t="s">
        <v>643</v>
      </c>
      <c r="D59" s="25"/>
      <c r="E59" s="496">
        <v>31922905</v>
      </c>
      <c r="F59" s="53" t="s">
        <v>442</v>
      </c>
      <c r="G59" s="31"/>
      <c r="H59" s="31"/>
      <c r="I59" s="31"/>
      <c r="J59" s="31"/>
    </row>
    <row r="60" spans="2:10" s="207" customFormat="1" ht="24" thickBot="1">
      <c r="B60" s="221">
        <v>21200214</v>
      </c>
      <c r="C60" s="131" t="s">
        <v>643</v>
      </c>
      <c r="D60" s="25"/>
      <c r="E60" s="496">
        <v>31922905</v>
      </c>
      <c r="F60" s="53" t="s">
        <v>182</v>
      </c>
      <c r="G60" s="31">
        <v>978741</v>
      </c>
      <c r="H60" s="31">
        <v>1304988</v>
      </c>
      <c r="I60" s="31">
        <v>978741</v>
      </c>
      <c r="J60" s="31">
        <v>1304588</v>
      </c>
    </row>
    <row r="61" spans="2:10" s="207" customFormat="1" ht="24" thickBot="1">
      <c r="B61" s="221">
        <v>21200217</v>
      </c>
      <c r="C61" s="131" t="s">
        <v>643</v>
      </c>
      <c r="D61" s="25"/>
      <c r="E61" s="496">
        <v>31922905</v>
      </c>
      <c r="F61" s="53" t="s">
        <v>184</v>
      </c>
      <c r="G61" s="31">
        <v>1801548</v>
      </c>
      <c r="H61" s="31">
        <v>2402064</v>
      </c>
      <c r="I61" s="31">
        <v>1801548</v>
      </c>
      <c r="J61" s="31">
        <v>2402064</v>
      </c>
    </row>
    <row r="62" spans="2:10" s="207" customFormat="1" ht="23.4">
      <c r="B62" s="221">
        <v>21200228</v>
      </c>
      <c r="C62" s="131" t="s">
        <v>643</v>
      </c>
      <c r="D62" s="25"/>
      <c r="E62" s="496">
        <v>31922905</v>
      </c>
      <c r="F62" s="53" t="s">
        <v>291</v>
      </c>
      <c r="G62" s="31"/>
      <c r="H62" s="51"/>
      <c r="I62" s="31"/>
      <c r="J62" s="51"/>
    </row>
    <row r="63" spans="2:10" s="207" customFormat="1" ht="21.9" customHeight="1" thickBot="1">
      <c r="B63" s="222">
        <v>21020600</v>
      </c>
      <c r="C63" s="145"/>
      <c r="D63" s="223"/>
      <c r="E63" s="497"/>
      <c r="F63" s="216" t="s">
        <v>192</v>
      </c>
      <c r="G63" s="31"/>
      <c r="H63" s="51"/>
      <c r="I63" s="31"/>
      <c r="J63" s="51"/>
    </row>
    <row r="64" spans="2:10" s="207" customFormat="1" ht="21.9" customHeight="1" thickBot="1">
      <c r="B64" s="224">
        <v>21020604</v>
      </c>
      <c r="C64" s="131" t="s">
        <v>643</v>
      </c>
      <c r="D64" s="225"/>
      <c r="E64" s="496">
        <v>31922905</v>
      </c>
      <c r="F64" s="49" t="s">
        <v>671</v>
      </c>
      <c r="G64" s="31">
        <v>24000000</v>
      </c>
      <c r="H64" s="51">
        <v>28805000</v>
      </c>
      <c r="I64" s="31">
        <v>26205000</v>
      </c>
      <c r="J64" s="51">
        <v>28805000</v>
      </c>
    </row>
    <row r="65" spans="2:10" s="207" customFormat="1" ht="21.9" customHeight="1">
      <c r="B65" s="226">
        <v>22020000</v>
      </c>
      <c r="C65" s="145"/>
      <c r="D65" s="223"/>
      <c r="E65" s="497"/>
      <c r="F65" s="216" t="s">
        <v>200</v>
      </c>
      <c r="G65" s="31"/>
      <c r="H65" s="51"/>
      <c r="I65" s="31"/>
      <c r="J65" s="51"/>
    </row>
    <row r="66" spans="2:10" s="207" customFormat="1" ht="21.9" customHeight="1" thickBot="1">
      <c r="B66" s="222">
        <v>22020100</v>
      </c>
      <c r="C66" s="145"/>
      <c r="D66" s="223"/>
      <c r="E66" s="497"/>
      <c r="F66" s="216" t="s">
        <v>299</v>
      </c>
      <c r="G66" s="31"/>
      <c r="H66" s="51"/>
      <c r="I66" s="31"/>
      <c r="J66" s="51"/>
    </row>
    <row r="67" spans="2:10" s="207" customFormat="1" ht="21.9" customHeight="1" thickBot="1">
      <c r="B67" s="29">
        <v>22020102</v>
      </c>
      <c r="C67" s="131" t="s">
        <v>643</v>
      </c>
      <c r="D67" s="104"/>
      <c r="E67" s="496">
        <v>31922905</v>
      </c>
      <c r="F67" s="30" t="s">
        <v>203</v>
      </c>
      <c r="G67" s="31"/>
      <c r="H67" s="51"/>
      <c r="I67" s="31"/>
      <c r="J67" s="51"/>
    </row>
    <row r="68" spans="2:10" s="207" customFormat="1" ht="21.9" customHeight="1">
      <c r="B68" s="29">
        <v>22020104</v>
      </c>
      <c r="C68" s="131" t="s">
        <v>643</v>
      </c>
      <c r="D68" s="104"/>
      <c r="E68" s="496">
        <v>31922905</v>
      </c>
      <c r="F68" s="30" t="s">
        <v>843</v>
      </c>
      <c r="G68" s="31"/>
      <c r="H68" s="51">
        <v>28824244</v>
      </c>
      <c r="I68" s="31">
        <v>26824244</v>
      </c>
      <c r="J68" s="51">
        <v>28824244</v>
      </c>
    </row>
    <row r="69" spans="2:10" s="207" customFormat="1" ht="21.9" customHeight="1" thickBot="1">
      <c r="B69" s="227">
        <v>22020400</v>
      </c>
      <c r="C69" s="146"/>
      <c r="D69" s="228"/>
      <c r="E69" s="498"/>
      <c r="F69" s="44" t="s">
        <v>506</v>
      </c>
      <c r="G69" s="65"/>
      <c r="H69" s="55"/>
      <c r="I69" s="65"/>
      <c r="J69" s="55"/>
    </row>
    <row r="70" spans="2:10" s="207" customFormat="1" ht="21.9" customHeight="1">
      <c r="B70" s="29">
        <v>22020303</v>
      </c>
      <c r="C70" s="131" t="s">
        <v>643</v>
      </c>
      <c r="D70" s="104"/>
      <c r="E70" s="496">
        <v>31922905</v>
      </c>
      <c r="F70" s="30" t="s">
        <v>507</v>
      </c>
      <c r="G70" s="31"/>
      <c r="H70" s="51"/>
      <c r="I70" s="31"/>
      <c r="J70" s="51"/>
    </row>
    <row r="71" spans="2:10" s="207" customFormat="1" ht="24.75" customHeight="1">
      <c r="B71" s="227">
        <v>22020400</v>
      </c>
      <c r="C71" s="146"/>
      <c r="D71" s="228"/>
      <c r="E71" s="498"/>
      <c r="F71" s="44" t="s">
        <v>310</v>
      </c>
      <c r="G71" s="31"/>
      <c r="H71" s="51"/>
      <c r="I71" s="31"/>
      <c r="J71" s="51"/>
    </row>
    <row r="72" spans="2:10" s="207" customFormat="1" ht="24.75" customHeight="1" thickBot="1">
      <c r="B72" s="227">
        <v>22020500</v>
      </c>
      <c r="C72" s="146"/>
      <c r="D72" s="228"/>
      <c r="E72" s="498"/>
      <c r="F72" s="44" t="s">
        <v>226</v>
      </c>
      <c r="G72" s="31"/>
      <c r="H72" s="51"/>
      <c r="I72" s="31"/>
      <c r="J72" s="51"/>
    </row>
    <row r="73" spans="2:10" s="207" customFormat="1" ht="24.75" customHeight="1">
      <c r="B73" s="29">
        <v>22020501</v>
      </c>
      <c r="C73" s="131" t="s">
        <v>643</v>
      </c>
      <c r="D73" s="104"/>
      <c r="E73" s="496">
        <v>31922905</v>
      </c>
      <c r="F73" s="30" t="s">
        <v>227</v>
      </c>
      <c r="G73" s="31">
        <v>1630000</v>
      </c>
      <c r="H73" s="51">
        <v>4000000</v>
      </c>
      <c r="I73" s="31">
        <v>3800000</v>
      </c>
      <c r="J73" s="51">
        <v>10000000</v>
      </c>
    </row>
    <row r="74" spans="2:10" s="207" customFormat="1" ht="24.75" customHeight="1">
      <c r="B74" s="29"/>
      <c r="C74" s="131" t="s">
        <v>643</v>
      </c>
      <c r="D74" s="104"/>
      <c r="E74" s="495">
        <v>31922905</v>
      </c>
      <c r="F74" s="30" t="s">
        <v>205</v>
      </c>
      <c r="G74" s="31"/>
      <c r="H74" s="51"/>
      <c r="I74" s="31"/>
      <c r="J74" s="51"/>
    </row>
    <row r="75" spans="2:10" s="207" customFormat="1" ht="21.9" customHeight="1" thickBot="1">
      <c r="B75" s="227">
        <v>22020600</v>
      </c>
      <c r="C75" s="146"/>
      <c r="D75" s="228"/>
      <c r="E75" s="498"/>
      <c r="F75" s="44" t="s">
        <v>228</v>
      </c>
      <c r="G75" s="31"/>
      <c r="H75" s="51"/>
      <c r="I75" s="31"/>
      <c r="J75" s="51"/>
    </row>
    <row r="76" spans="2:10" s="207" customFormat="1" ht="21.9" customHeight="1" thickBot="1">
      <c r="B76" s="29">
        <v>22020601</v>
      </c>
      <c r="C76" s="131" t="s">
        <v>643</v>
      </c>
      <c r="D76" s="104"/>
      <c r="E76" s="496">
        <v>31922905</v>
      </c>
      <c r="F76" s="30" t="s">
        <v>511</v>
      </c>
      <c r="G76" s="31"/>
      <c r="H76" s="51"/>
      <c r="I76" s="31"/>
      <c r="J76" s="51"/>
    </row>
    <row r="77" spans="2:10" s="207" customFormat="1" ht="21.9" customHeight="1">
      <c r="B77" s="29">
        <v>22020604</v>
      </c>
      <c r="C77" s="131" t="s">
        <v>643</v>
      </c>
      <c r="D77" s="104"/>
      <c r="E77" s="496">
        <v>31922905</v>
      </c>
      <c r="F77" s="30" t="s">
        <v>231</v>
      </c>
      <c r="G77" s="31">
        <v>3570000</v>
      </c>
      <c r="H77" s="51">
        <v>4000000</v>
      </c>
      <c r="I77" s="31">
        <v>4000000</v>
      </c>
      <c r="J77" s="51">
        <v>10000000</v>
      </c>
    </row>
    <row r="78" spans="2:10" s="207" customFormat="1" ht="21.9" customHeight="1" thickBot="1">
      <c r="B78" s="227">
        <v>22020700</v>
      </c>
      <c r="C78" s="146"/>
      <c r="D78" s="228"/>
      <c r="E78" s="498"/>
      <c r="F78" s="44" t="s">
        <v>508</v>
      </c>
      <c r="G78" s="65"/>
      <c r="H78" s="55"/>
      <c r="I78" s="65"/>
      <c r="J78" s="55"/>
    </row>
    <row r="79" spans="2:10" s="207" customFormat="1" ht="21.9" customHeight="1">
      <c r="B79" s="29">
        <v>22020711</v>
      </c>
      <c r="C79" s="131" t="s">
        <v>643</v>
      </c>
      <c r="D79" s="104"/>
      <c r="E79" s="496">
        <v>31922905</v>
      </c>
      <c r="F79" s="30" t="s">
        <v>669</v>
      </c>
      <c r="G79" s="31"/>
      <c r="H79" s="51"/>
      <c r="I79" s="31"/>
      <c r="J79" s="51"/>
    </row>
    <row r="80" spans="2:10" s="207" customFormat="1" ht="21.9" customHeight="1" thickBot="1">
      <c r="B80" s="227">
        <v>22021000</v>
      </c>
      <c r="C80" s="146"/>
      <c r="D80" s="228"/>
      <c r="E80" s="498"/>
      <c r="F80" s="44" t="s">
        <v>245</v>
      </c>
      <c r="G80" s="31"/>
      <c r="H80" s="51"/>
      <c r="I80" s="31"/>
      <c r="J80" s="51"/>
    </row>
    <row r="81" spans="2:10" s="207" customFormat="1" ht="21.9" customHeight="1" thickBot="1">
      <c r="B81" s="29">
        <v>22021001</v>
      </c>
      <c r="C81" s="131" t="s">
        <v>643</v>
      </c>
      <c r="D81" s="104"/>
      <c r="E81" s="496">
        <v>31922905</v>
      </c>
      <c r="F81" s="53" t="s">
        <v>246</v>
      </c>
      <c r="G81" s="31">
        <v>1990000</v>
      </c>
      <c r="H81" s="51">
        <v>5000000</v>
      </c>
      <c r="I81" s="31">
        <v>4980000</v>
      </c>
      <c r="J81" s="51">
        <v>10000000</v>
      </c>
    </row>
    <row r="82" spans="2:10" s="207" customFormat="1" ht="21.9" customHeight="1" thickBot="1">
      <c r="B82" s="29">
        <v>22021002</v>
      </c>
      <c r="C82" s="131" t="s">
        <v>643</v>
      </c>
      <c r="D82" s="104"/>
      <c r="E82" s="496">
        <v>31922905</v>
      </c>
      <c r="F82" s="53" t="s">
        <v>247</v>
      </c>
      <c r="G82" s="31">
        <v>900000</v>
      </c>
      <c r="H82" s="31">
        <v>2000000</v>
      </c>
      <c r="I82" s="31">
        <v>1500000</v>
      </c>
      <c r="J82" s="31">
        <v>5000000</v>
      </c>
    </row>
    <row r="83" spans="2:10" s="207" customFormat="1" ht="21.9" customHeight="1">
      <c r="B83" s="29">
        <v>22021003</v>
      </c>
      <c r="C83" s="131" t="s">
        <v>643</v>
      </c>
      <c r="D83" s="104"/>
      <c r="E83" s="496">
        <v>31922905</v>
      </c>
      <c r="F83" s="53" t="s">
        <v>248</v>
      </c>
      <c r="G83" s="31">
        <v>765000</v>
      </c>
      <c r="H83" s="31">
        <v>3000000</v>
      </c>
      <c r="I83" s="31">
        <v>2500000</v>
      </c>
      <c r="J83" s="31">
        <v>5000000</v>
      </c>
    </row>
    <row r="84" spans="2:10" s="207" customFormat="1" ht="21.9" customHeight="1" thickBot="1">
      <c r="B84" s="227">
        <v>22040100</v>
      </c>
      <c r="C84" s="146"/>
      <c r="D84" s="228"/>
      <c r="E84" s="498"/>
      <c r="F84" s="44" t="s">
        <v>259</v>
      </c>
      <c r="G84" s="31"/>
      <c r="H84" s="51"/>
      <c r="I84" s="31"/>
      <c r="J84" s="51"/>
    </row>
    <row r="85" spans="2:10" s="207" customFormat="1" ht="21.9" customHeight="1">
      <c r="B85" s="29">
        <v>22040109</v>
      </c>
      <c r="C85" s="131" t="s">
        <v>643</v>
      </c>
      <c r="D85" s="104"/>
      <c r="E85" s="496">
        <v>31922905</v>
      </c>
      <c r="F85" s="53" t="s">
        <v>260</v>
      </c>
      <c r="G85" s="31">
        <v>1065000</v>
      </c>
      <c r="H85" s="51">
        <v>5000000</v>
      </c>
      <c r="I85" s="31">
        <v>3750000</v>
      </c>
      <c r="J85" s="51">
        <v>10000000</v>
      </c>
    </row>
    <row r="86" spans="2:10" s="207" customFormat="1" ht="21.9" customHeight="1">
      <c r="B86" s="227"/>
      <c r="C86" s="146"/>
      <c r="D86" s="228"/>
      <c r="E86" s="498"/>
      <c r="F86" s="229" t="s">
        <v>161</v>
      </c>
      <c r="G86" s="65">
        <f>SUM(G50:G64)</f>
        <v>48517951</v>
      </c>
      <c r="H86" s="65">
        <f>SUM(H50:H64)</f>
        <v>61495603</v>
      </c>
      <c r="I86" s="65">
        <v>48121702</v>
      </c>
      <c r="J86" s="65">
        <v>67735603</v>
      </c>
    </row>
    <row r="87" spans="2:10" s="207" customFormat="1" ht="21.9" customHeight="1" thickBot="1">
      <c r="B87" s="117"/>
      <c r="C87" s="137"/>
      <c r="D87" s="118"/>
      <c r="E87" s="491"/>
      <c r="F87" s="119" t="s">
        <v>200</v>
      </c>
      <c r="G87" s="230">
        <f>SUM(G67:G85)</f>
        <v>9920000</v>
      </c>
      <c r="H87" s="230">
        <f>SUM(H67:H85)</f>
        <v>51824244</v>
      </c>
      <c r="I87" s="230">
        <v>20530000</v>
      </c>
      <c r="J87" s="230">
        <v>78824244</v>
      </c>
    </row>
    <row r="88" spans="2:10" s="207" customFormat="1" ht="21.9" customHeight="1" thickBot="1">
      <c r="B88" s="231"/>
      <c r="C88" s="149"/>
      <c r="D88" s="233"/>
      <c r="E88" s="499"/>
      <c r="F88" s="234" t="s">
        <v>292</v>
      </c>
      <c r="G88" s="80">
        <f>G86+G87</f>
        <v>58437951</v>
      </c>
      <c r="H88" s="80">
        <f>H86+H87</f>
        <v>113319847</v>
      </c>
      <c r="I88" s="80">
        <v>68651702</v>
      </c>
      <c r="J88" s="80">
        <v>146559847</v>
      </c>
    </row>
    <row r="89" spans="2:10" ht="25.2">
      <c r="B89" s="721" t="s">
        <v>786</v>
      </c>
      <c r="C89" s="722"/>
      <c r="D89" s="722"/>
      <c r="E89" s="722"/>
      <c r="F89" s="722"/>
      <c r="G89" s="722"/>
      <c r="H89" s="722"/>
      <c r="I89" s="722"/>
      <c r="J89" s="723"/>
    </row>
    <row r="90" spans="2:10" ht="22.2">
      <c r="B90" s="718" t="s">
        <v>479</v>
      </c>
      <c r="C90" s="719"/>
      <c r="D90" s="719"/>
      <c r="E90" s="719"/>
      <c r="F90" s="719"/>
      <c r="G90" s="719"/>
      <c r="H90" s="719"/>
      <c r="I90" s="719"/>
      <c r="J90" s="720"/>
    </row>
    <row r="91" spans="2:10" ht="22.2">
      <c r="B91" s="718" t="s">
        <v>987</v>
      </c>
      <c r="C91" s="719"/>
      <c r="D91" s="719"/>
      <c r="E91" s="719"/>
      <c r="F91" s="719"/>
      <c r="G91" s="719"/>
      <c r="H91" s="719"/>
      <c r="I91" s="719"/>
      <c r="J91" s="720"/>
    </row>
    <row r="92" spans="2:10" ht="24.75" customHeight="1" thickBot="1">
      <c r="B92" s="734" t="s">
        <v>273</v>
      </c>
      <c r="C92" s="735"/>
      <c r="D92" s="735"/>
      <c r="E92" s="735"/>
      <c r="F92" s="735"/>
      <c r="G92" s="735"/>
      <c r="H92" s="735"/>
      <c r="I92" s="735"/>
      <c r="J92" s="736"/>
    </row>
    <row r="93" spans="2:10" s="207" customFormat="1" ht="29.25" customHeight="1" thickBot="1">
      <c r="B93" s="725" t="s">
        <v>309</v>
      </c>
      <c r="C93" s="726"/>
      <c r="D93" s="726"/>
      <c r="E93" s="726"/>
      <c r="F93" s="726"/>
      <c r="G93" s="726"/>
      <c r="H93" s="726"/>
      <c r="I93" s="726"/>
      <c r="J93" s="727"/>
    </row>
    <row r="94" spans="2:10" s="52" customFormat="1" ht="39.75" customHeight="1" thickBot="1">
      <c r="B94" s="20" t="s">
        <v>459</v>
      </c>
      <c r="C94" s="128" t="s">
        <v>455</v>
      </c>
      <c r="D94" s="99" t="s">
        <v>451</v>
      </c>
      <c r="E94" s="487" t="s">
        <v>454</v>
      </c>
      <c r="F94" s="100" t="s">
        <v>1</v>
      </c>
      <c r="G94" s="20" t="s">
        <v>936</v>
      </c>
      <c r="H94" s="20" t="s">
        <v>935</v>
      </c>
      <c r="I94" s="20" t="s">
        <v>934</v>
      </c>
      <c r="J94" s="20" t="s">
        <v>988</v>
      </c>
    </row>
    <row r="95" spans="2:10" s="207" customFormat="1" ht="21.9" customHeight="1">
      <c r="B95" s="235">
        <v>20000000</v>
      </c>
      <c r="C95" s="151"/>
      <c r="D95" s="236"/>
      <c r="E95" s="500"/>
      <c r="F95" s="237" t="s">
        <v>160</v>
      </c>
      <c r="G95" s="238"/>
      <c r="H95" s="239"/>
      <c r="I95" s="238"/>
      <c r="J95" s="239"/>
    </row>
    <row r="96" spans="2:10" s="207" customFormat="1" ht="21.9" customHeight="1">
      <c r="B96" s="215">
        <v>21000000</v>
      </c>
      <c r="C96" s="142"/>
      <c r="D96" s="77"/>
      <c r="E96" s="494"/>
      <c r="F96" s="216" t="s">
        <v>161</v>
      </c>
      <c r="G96" s="208"/>
      <c r="H96" s="217"/>
      <c r="I96" s="208"/>
      <c r="J96" s="217"/>
    </row>
    <row r="97" spans="2:10" s="207" customFormat="1" ht="21.9" customHeight="1" thickBot="1">
      <c r="B97" s="215">
        <v>21010000</v>
      </c>
      <c r="C97" s="142"/>
      <c r="D97" s="77"/>
      <c r="E97" s="494"/>
      <c r="F97" s="216" t="s">
        <v>162</v>
      </c>
      <c r="G97" s="208"/>
      <c r="H97" s="217"/>
      <c r="I97" s="208"/>
      <c r="J97" s="217"/>
    </row>
    <row r="98" spans="2:10" s="207" customFormat="1" ht="21.9" customHeight="1">
      <c r="B98" s="221">
        <v>21010103</v>
      </c>
      <c r="C98" s="131" t="s">
        <v>643</v>
      </c>
      <c r="D98" s="25"/>
      <c r="E98" s="496">
        <v>31922905</v>
      </c>
      <c r="F98" s="49" t="s">
        <v>164</v>
      </c>
      <c r="G98" s="208">
        <v>767320</v>
      </c>
      <c r="H98" s="217">
        <v>1023094</v>
      </c>
      <c r="I98" s="208">
        <v>767230</v>
      </c>
      <c r="J98" s="217">
        <v>1831787</v>
      </c>
    </row>
    <row r="99" spans="2:10" s="207" customFormat="1" ht="21.9" customHeight="1">
      <c r="B99" s="221">
        <v>21010104</v>
      </c>
      <c r="C99" s="131" t="s">
        <v>643</v>
      </c>
      <c r="D99" s="25"/>
      <c r="E99" s="488"/>
      <c r="F99" s="49" t="s">
        <v>165</v>
      </c>
      <c r="G99" s="208"/>
      <c r="H99" s="217"/>
      <c r="I99" s="208"/>
      <c r="J99" s="217"/>
    </row>
    <row r="100" spans="2:10" s="207" customFormat="1" ht="21.9" customHeight="1">
      <c r="B100" s="221">
        <v>21010105</v>
      </c>
      <c r="C100" s="131" t="s">
        <v>643</v>
      </c>
      <c r="D100" s="25"/>
      <c r="E100" s="488"/>
      <c r="F100" s="49" t="s">
        <v>166</v>
      </c>
      <c r="G100" s="208"/>
      <c r="H100" s="217"/>
      <c r="I100" s="208"/>
      <c r="J100" s="217"/>
    </row>
    <row r="101" spans="2:10" s="207" customFormat="1" ht="21.9" customHeight="1">
      <c r="B101" s="221">
        <v>21010106</v>
      </c>
      <c r="C101" s="131" t="s">
        <v>643</v>
      </c>
      <c r="D101" s="25"/>
      <c r="E101" s="488"/>
      <c r="F101" s="49" t="s">
        <v>670</v>
      </c>
      <c r="G101" s="208"/>
      <c r="H101" s="217"/>
      <c r="I101" s="208"/>
      <c r="J101" s="217"/>
    </row>
    <row r="102" spans="2:10" s="207" customFormat="1" ht="21.9" customHeight="1">
      <c r="B102" s="240"/>
      <c r="C102" s="131" t="s">
        <v>643</v>
      </c>
      <c r="D102" s="25"/>
      <c r="E102" s="488"/>
      <c r="F102" s="49" t="s">
        <v>673</v>
      </c>
      <c r="G102" s="208"/>
      <c r="H102" s="241"/>
      <c r="I102" s="208"/>
      <c r="J102" s="241"/>
    </row>
    <row r="103" spans="2:10" s="207" customFormat="1" ht="21.9" customHeight="1" thickBot="1">
      <c r="B103" s="215">
        <v>21020300</v>
      </c>
      <c r="C103" s="131"/>
      <c r="D103" s="77"/>
      <c r="E103" s="494"/>
      <c r="F103" s="216" t="s">
        <v>189</v>
      </c>
      <c r="G103" s="208"/>
      <c r="H103" s="217"/>
      <c r="I103" s="208"/>
      <c r="J103" s="217"/>
    </row>
    <row r="104" spans="2:10" s="207" customFormat="1" ht="21.9" customHeight="1" thickBot="1">
      <c r="B104" s="221">
        <v>21020301</v>
      </c>
      <c r="C104" s="131" t="s">
        <v>643</v>
      </c>
      <c r="D104" s="25"/>
      <c r="E104" s="496">
        <v>31922905</v>
      </c>
      <c r="F104" s="53" t="s">
        <v>174</v>
      </c>
      <c r="G104" s="208">
        <v>194212</v>
      </c>
      <c r="H104" s="217">
        <v>258948</v>
      </c>
      <c r="I104" s="208">
        <v>194211</v>
      </c>
      <c r="J104" s="217">
        <v>305124</v>
      </c>
    </row>
    <row r="105" spans="2:10" s="207" customFormat="1" ht="21.9" customHeight="1" thickBot="1">
      <c r="B105" s="221">
        <v>21020302</v>
      </c>
      <c r="C105" s="131" t="s">
        <v>643</v>
      </c>
      <c r="D105" s="25"/>
      <c r="E105" s="496">
        <v>31922905</v>
      </c>
      <c r="F105" s="53" t="s">
        <v>175</v>
      </c>
      <c r="G105" s="208">
        <v>111802</v>
      </c>
      <c r="H105" s="217">
        <v>149072</v>
      </c>
      <c r="I105" s="208">
        <v>111804</v>
      </c>
      <c r="J105" s="217">
        <v>174348</v>
      </c>
    </row>
    <row r="106" spans="2:10" s="207" customFormat="1" ht="21.9" customHeight="1" thickBot="1">
      <c r="B106" s="221">
        <v>21020303</v>
      </c>
      <c r="C106" s="131" t="s">
        <v>643</v>
      </c>
      <c r="D106" s="25"/>
      <c r="E106" s="496">
        <v>31922905</v>
      </c>
      <c r="F106" s="53" t="s">
        <v>176</v>
      </c>
      <c r="G106" s="208">
        <v>27744</v>
      </c>
      <c r="H106" s="217">
        <v>36992</v>
      </c>
      <c r="I106" s="208">
        <v>27744</v>
      </c>
      <c r="J106" s="217">
        <v>9720</v>
      </c>
    </row>
    <row r="107" spans="2:10" s="207" customFormat="1" ht="21.9" customHeight="1" thickBot="1">
      <c r="B107" s="221">
        <v>21020304</v>
      </c>
      <c r="C107" s="131" t="s">
        <v>643</v>
      </c>
      <c r="D107" s="25"/>
      <c r="E107" s="496">
        <v>31922905</v>
      </c>
      <c r="F107" s="53" t="s">
        <v>177</v>
      </c>
      <c r="G107" s="208">
        <v>27744</v>
      </c>
      <c r="H107" s="217">
        <v>36992</v>
      </c>
      <c r="I107" s="208">
        <v>27744</v>
      </c>
      <c r="J107" s="217">
        <v>43524</v>
      </c>
    </row>
    <row r="108" spans="2:10" s="207" customFormat="1" ht="21.9" customHeight="1" thickBot="1">
      <c r="B108" s="221">
        <v>21020312</v>
      </c>
      <c r="C108" s="131"/>
      <c r="D108" s="25"/>
      <c r="E108" s="496"/>
      <c r="F108" s="53" t="s">
        <v>912</v>
      </c>
      <c r="G108" s="208"/>
      <c r="H108" s="217">
        <v>210000</v>
      </c>
      <c r="I108" s="208"/>
      <c r="J108" s="217"/>
    </row>
    <row r="109" spans="2:10" s="207" customFormat="1" ht="21.9" customHeight="1" thickBot="1">
      <c r="B109" s="221">
        <v>21020315</v>
      </c>
      <c r="C109" s="131" t="s">
        <v>643</v>
      </c>
      <c r="D109" s="25"/>
      <c r="E109" s="496">
        <v>31922905</v>
      </c>
      <c r="F109" s="53" t="s">
        <v>183</v>
      </c>
      <c r="G109" s="208">
        <v>47544</v>
      </c>
      <c r="H109" s="217">
        <v>63392</v>
      </c>
      <c r="I109" s="208">
        <v>47544</v>
      </c>
      <c r="J109" s="217">
        <v>67574</v>
      </c>
    </row>
    <row r="110" spans="2:10" s="207" customFormat="1" ht="21.9" customHeight="1" thickBot="1">
      <c r="B110" s="221">
        <v>21020314</v>
      </c>
      <c r="C110" s="131" t="s">
        <v>643</v>
      </c>
      <c r="D110" s="25"/>
      <c r="E110" s="496">
        <v>31922905</v>
      </c>
      <c r="F110" s="53" t="s">
        <v>182</v>
      </c>
      <c r="G110" s="208"/>
      <c r="H110" s="217"/>
      <c r="I110" s="208"/>
      <c r="J110" s="217"/>
    </row>
    <row r="111" spans="2:10" s="207" customFormat="1" ht="21.9" customHeight="1" thickBot="1">
      <c r="B111" s="221">
        <v>21020305</v>
      </c>
      <c r="C111" s="131" t="s">
        <v>643</v>
      </c>
      <c r="D111" s="25"/>
      <c r="E111" s="496">
        <v>31922905</v>
      </c>
      <c r="F111" s="53" t="s">
        <v>509</v>
      </c>
      <c r="G111" s="208"/>
      <c r="H111" s="217"/>
      <c r="I111" s="208"/>
      <c r="J111" s="217"/>
    </row>
    <row r="112" spans="2:10" s="207" customFormat="1" ht="21.9" customHeight="1" thickBot="1">
      <c r="B112" s="221">
        <v>21020306</v>
      </c>
      <c r="C112" s="131" t="s">
        <v>643</v>
      </c>
      <c r="D112" s="25"/>
      <c r="E112" s="496">
        <v>31922905</v>
      </c>
      <c r="F112" s="53" t="s">
        <v>179</v>
      </c>
      <c r="G112" s="208"/>
      <c r="H112" s="217"/>
      <c r="I112" s="208"/>
      <c r="J112" s="217"/>
    </row>
    <row r="113" spans="2:10" s="207" customFormat="1" ht="21.9" customHeight="1">
      <c r="B113" s="221">
        <v>21020307</v>
      </c>
      <c r="C113" s="131"/>
      <c r="D113" s="25"/>
      <c r="E113" s="496"/>
      <c r="F113" s="53" t="s">
        <v>672</v>
      </c>
      <c r="G113" s="208"/>
      <c r="H113" s="217"/>
      <c r="I113" s="208"/>
      <c r="J113" s="217"/>
    </row>
    <row r="114" spans="2:10" s="207" customFormat="1" ht="21.9" customHeight="1">
      <c r="B114" s="215">
        <v>22020000</v>
      </c>
      <c r="C114" s="142"/>
      <c r="D114" s="77"/>
      <c r="E114" s="494"/>
      <c r="F114" s="229" t="s">
        <v>200</v>
      </c>
      <c r="G114" s="208"/>
      <c r="H114" s="217"/>
      <c r="I114" s="208"/>
      <c r="J114" s="217"/>
    </row>
    <row r="115" spans="2:10" s="207" customFormat="1" ht="21.9" customHeight="1" thickBot="1">
      <c r="B115" s="215">
        <v>22020100</v>
      </c>
      <c r="C115" s="142"/>
      <c r="D115" s="77"/>
      <c r="E115" s="494"/>
      <c r="F115" s="229" t="s">
        <v>296</v>
      </c>
      <c r="G115" s="208"/>
      <c r="H115" s="217"/>
      <c r="I115" s="208"/>
      <c r="J115" s="217"/>
    </row>
    <row r="116" spans="2:10" s="207" customFormat="1" ht="21.9" customHeight="1">
      <c r="B116" s="221">
        <v>22020101</v>
      </c>
      <c r="C116" s="131" t="s">
        <v>645</v>
      </c>
      <c r="D116" s="25"/>
      <c r="E116" s="496">
        <v>31922905</v>
      </c>
      <c r="F116" s="53" t="s">
        <v>307</v>
      </c>
      <c r="G116" s="208"/>
      <c r="H116" s="217">
        <v>120000</v>
      </c>
      <c r="I116" s="208"/>
      <c r="J116" s="217">
        <v>500000</v>
      </c>
    </row>
    <row r="117" spans="2:10" s="207" customFormat="1" ht="21.9" customHeight="1" thickBot="1">
      <c r="B117" s="215">
        <v>22020300</v>
      </c>
      <c r="C117" s="142"/>
      <c r="D117" s="77"/>
      <c r="E117" s="494"/>
      <c r="F117" s="229" t="s">
        <v>308</v>
      </c>
      <c r="G117" s="208"/>
      <c r="H117" s="217"/>
      <c r="I117" s="208"/>
      <c r="J117" s="217"/>
    </row>
    <row r="118" spans="2:10" s="207" customFormat="1" ht="21.9" customHeight="1">
      <c r="B118" s="221">
        <v>22020313</v>
      </c>
      <c r="C118" s="154"/>
      <c r="D118" s="25"/>
      <c r="E118" s="496">
        <v>31922905</v>
      </c>
      <c r="F118" s="53" t="s">
        <v>218</v>
      </c>
      <c r="G118" s="208"/>
      <c r="H118" s="217"/>
      <c r="I118" s="208"/>
      <c r="J118" s="217"/>
    </row>
    <row r="119" spans="2:10" s="207" customFormat="1" ht="21.9" customHeight="1" thickBot="1">
      <c r="B119" s="227">
        <v>2202020700</v>
      </c>
      <c r="C119" s="146"/>
      <c r="D119" s="228"/>
      <c r="E119" s="498"/>
      <c r="F119" s="44" t="s">
        <v>508</v>
      </c>
      <c r="G119" s="208"/>
      <c r="H119" s="217"/>
      <c r="I119" s="208"/>
      <c r="J119" s="217"/>
    </row>
    <row r="120" spans="2:10" s="207" customFormat="1" ht="21.9" customHeight="1">
      <c r="B120" s="29">
        <v>22020710</v>
      </c>
      <c r="C120" s="131" t="s">
        <v>643</v>
      </c>
      <c r="D120" s="104"/>
      <c r="E120" s="496">
        <v>31922905</v>
      </c>
      <c r="F120" s="53" t="s">
        <v>510</v>
      </c>
      <c r="G120" s="208"/>
      <c r="H120" s="217">
        <v>500000</v>
      </c>
      <c r="I120" s="208">
        <v>500000</v>
      </c>
      <c r="J120" s="217">
        <v>1000000</v>
      </c>
    </row>
    <row r="121" spans="2:10" s="207" customFormat="1" ht="21.9" customHeight="1">
      <c r="B121" s="227"/>
      <c r="C121" s="146"/>
      <c r="D121" s="228"/>
      <c r="E121" s="498"/>
      <c r="F121" s="44" t="s">
        <v>312</v>
      </c>
      <c r="G121" s="65">
        <f>SUM(G97:G113)</f>
        <v>1176366</v>
      </c>
      <c r="H121" s="65">
        <f>SUM(H97:H113)</f>
        <v>1778490</v>
      </c>
      <c r="I121" s="65">
        <v>1333867</v>
      </c>
      <c r="J121" s="65">
        <v>2431147</v>
      </c>
    </row>
    <row r="122" spans="2:10" s="207" customFormat="1" ht="21.9" customHeight="1" thickBot="1">
      <c r="B122" s="117"/>
      <c r="C122" s="137"/>
      <c r="D122" s="118"/>
      <c r="E122" s="491"/>
      <c r="F122" s="242" t="s">
        <v>200</v>
      </c>
      <c r="G122" s="230">
        <f>SUM(G116:G120)</f>
        <v>0</v>
      </c>
      <c r="H122" s="230">
        <f>SUM(H116:H120)</f>
        <v>620000</v>
      </c>
      <c r="I122" s="230">
        <v>500000</v>
      </c>
      <c r="J122" s="230">
        <v>1500000</v>
      </c>
    </row>
    <row r="123" spans="2:10" s="207" customFormat="1" ht="21.9" customHeight="1" thickBot="1">
      <c r="B123" s="243"/>
      <c r="C123" s="155"/>
      <c r="D123" s="244"/>
      <c r="E123" s="501"/>
      <c r="F123" s="245" t="s">
        <v>292</v>
      </c>
      <c r="G123" s="80">
        <f>G121+G122</f>
        <v>1176366</v>
      </c>
      <c r="H123" s="80">
        <f>H121+H122</f>
        <v>2398490</v>
      </c>
      <c r="I123" s="80">
        <v>1833867</v>
      </c>
      <c r="J123" s="80">
        <v>3931147</v>
      </c>
    </row>
    <row r="124" spans="2:10" s="207" customFormat="1" ht="29.25" customHeight="1">
      <c r="B124" s="721" t="s">
        <v>786</v>
      </c>
      <c r="C124" s="722"/>
      <c r="D124" s="722"/>
      <c r="E124" s="722"/>
      <c r="F124" s="722"/>
      <c r="G124" s="722"/>
      <c r="H124" s="722"/>
      <c r="I124" s="722"/>
      <c r="J124" s="723"/>
    </row>
    <row r="125" spans="2:10" s="207" customFormat="1" ht="21.75" customHeight="1">
      <c r="B125" s="718" t="s">
        <v>479</v>
      </c>
      <c r="C125" s="719"/>
      <c r="D125" s="719"/>
      <c r="E125" s="719"/>
      <c r="F125" s="719"/>
      <c r="G125" s="719"/>
      <c r="H125" s="719"/>
      <c r="I125" s="719"/>
      <c r="J125" s="720"/>
    </row>
    <row r="126" spans="2:10" s="207" customFormat="1" ht="20.25" customHeight="1">
      <c r="B126" s="718" t="s">
        <v>987</v>
      </c>
      <c r="C126" s="719"/>
      <c r="D126" s="719"/>
      <c r="E126" s="719"/>
      <c r="F126" s="719"/>
      <c r="G126" s="719"/>
      <c r="H126" s="719"/>
      <c r="I126" s="719"/>
      <c r="J126" s="720"/>
    </row>
    <row r="127" spans="2:10" s="207" customFormat="1" ht="24" customHeight="1" thickBot="1">
      <c r="B127" s="734" t="s">
        <v>273</v>
      </c>
      <c r="C127" s="735"/>
      <c r="D127" s="735"/>
      <c r="E127" s="735"/>
      <c r="F127" s="735"/>
      <c r="G127" s="735"/>
      <c r="H127" s="735"/>
      <c r="I127" s="735"/>
      <c r="J127" s="736"/>
    </row>
    <row r="128" spans="2:10" s="207" customFormat="1" ht="22.8" thickBot="1">
      <c r="B128" s="725" t="s">
        <v>304</v>
      </c>
      <c r="C128" s="726"/>
      <c r="D128" s="726"/>
      <c r="E128" s="726"/>
      <c r="F128" s="726"/>
      <c r="G128" s="726"/>
      <c r="H128" s="726"/>
      <c r="I128" s="726"/>
      <c r="J128" s="727"/>
    </row>
    <row r="129" spans="2:10" s="52" customFormat="1" ht="70.8" thickBot="1">
      <c r="B129" s="20" t="s">
        <v>459</v>
      </c>
      <c r="C129" s="128" t="s">
        <v>455</v>
      </c>
      <c r="D129" s="99" t="s">
        <v>451</v>
      </c>
      <c r="E129" s="487" t="s">
        <v>454</v>
      </c>
      <c r="F129" s="100" t="s">
        <v>1</v>
      </c>
      <c r="G129" s="20" t="s">
        <v>936</v>
      </c>
      <c r="H129" s="20" t="s">
        <v>935</v>
      </c>
      <c r="I129" s="20" t="s">
        <v>934</v>
      </c>
      <c r="J129" s="20" t="s">
        <v>988</v>
      </c>
    </row>
    <row r="130" spans="2:10" s="207" customFormat="1" ht="22.5" customHeight="1">
      <c r="B130" s="235">
        <v>20000000</v>
      </c>
      <c r="C130" s="151"/>
      <c r="D130" s="236"/>
      <c r="E130" s="500"/>
      <c r="F130" s="237" t="s">
        <v>160</v>
      </c>
      <c r="G130" s="238"/>
      <c r="H130" s="238"/>
      <c r="I130" s="238"/>
      <c r="J130" s="239"/>
    </row>
    <row r="131" spans="2:10" s="207" customFormat="1" ht="23.4">
      <c r="B131" s="215">
        <v>21000000</v>
      </c>
      <c r="C131" s="142"/>
      <c r="D131" s="77"/>
      <c r="E131" s="494"/>
      <c r="F131" s="216" t="s">
        <v>161</v>
      </c>
      <c r="G131" s="208"/>
      <c r="H131" s="208"/>
      <c r="I131" s="208"/>
      <c r="J131" s="217"/>
    </row>
    <row r="132" spans="2:10" s="207" customFormat="1" ht="16.5" customHeight="1" thickBot="1">
      <c r="B132" s="215">
        <v>21010000</v>
      </c>
      <c r="C132" s="142"/>
      <c r="D132" s="77"/>
      <c r="E132" s="494"/>
      <c r="F132" s="216" t="s">
        <v>162</v>
      </c>
      <c r="G132" s="208"/>
      <c r="H132" s="208"/>
      <c r="I132" s="208"/>
      <c r="J132" s="217"/>
    </row>
    <row r="133" spans="2:10" s="207" customFormat="1" ht="24" thickBot="1">
      <c r="B133" s="221">
        <v>21010103</v>
      </c>
      <c r="C133" s="131" t="s">
        <v>643</v>
      </c>
      <c r="D133" s="25"/>
      <c r="E133" s="496">
        <v>31922905</v>
      </c>
      <c r="F133" s="49" t="s">
        <v>164</v>
      </c>
      <c r="G133" s="208"/>
      <c r="H133" s="217"/>
      <c r="I133" s="208"/>
      <c r="J133" s="217"/>
    </row>
    <row r="134" spans="2:10" s="207" customFormat="1" ht="23.4">
      <c r="B134" s="221">
        <v>21010104</v>
      </c>
      <c r="C134" s="131" t="s">
        <v>643</v>
      </c>
      <c r="D134" s="25"/>
      <c r="E134" s="496">
        <v>31922905</v>
      </c>
      <c r="F134" s="49" t="s">
        <v>165</v>
      </c>
      <c r="G134" s="208">
        <v>401900.12</v>
      </c>
      <c r="H134" s="217">
        <v>472996</v>
      </c>
      <c r="I134" s="208">
        <v>354747</v>
      </c>
      <c r="J134" s="217">
        <v>1500821</v>
      </c>
    </row>
    <row r="135" spans="2:10" s="207" customFormat="1" ht="23.4">
      <c r="B135" s="221">
        <v>21010105</v>
      </c>
      <c r="C135" s="131" t="s">
        <v>643</v>
      </c>
      <c r="D135" s="25"/>
      <c r="E135" s="488"/>
      <c r="F135" s="49" t="s">
        <v>166</v>
      </c>
      <c r="G135" s="208"/>
      <c r="H135" s="217"/>
      <c r="I135" s="208"/>
      <c r="J135" s="217"/>
    </row>
    <row r="136" spans="2:10" s="207" customFormat="1" ht="23.4">
      <c r="B136" s="221">
        <v>21010106</v>
      </c>
      <c r="C136" s="131" t="s">
        <v>643</v>
      </c>
      <c r="D136" s="25"/>
      <c r="E136" s="488"/>
      <c r="F136" s="49" t="s">
        <v>167</v>
      </c>
      <c r="G136" s="208"/>
      <c r="H136" s="217"/>
      <c r="I136" s="208"/>
      <c r="J136" s="217"/>
    </row>
    <row r="137" spans="2:10" s="207" customFormat="1" ht="23.4">
      <c r="B137" s="240"/>
      <c r="C137" s="131" t="s">
        <v>643</v>
      </c>
      <c r="D137" s="25"/>
      <c r="E137" s="488"/>
      <c r="F137" s="49" t="s">
        <v>673</v>
      </c>
      <c r="G137" s="208"/>
      <c r="H137" s="241"/>
      <c r="I137" s="208"/>
      <c r="J137" s="241"/>
    </row>
    <row r="138" spans="2:10" s="207" customFormat="1" ht="45" thickBot="1">
      <c r="B138" s="215">
        <v>21020300</v>
      </c>
      <c r="C138" s="142"/>
      <c r="D138" s="77"/>
      <c r="E138" s="494"/>
      <c r="F138" s="216" t="s">
        <v>189</v>
      </c>
      <c r="G138" s="208"/>
      <c r="H138" s="217"/>
      <c r="I138" s="208"/>
      <c r="J138" s="217"/>
    </row>
    <row r="139" spans="2:10" s="207" customFormat="1" ht="24" thickBot="1">
      <c r="B139" s="221">
        <v>21020301</v>
      </c>
      <c r="C139" s="131" t="s">
        <v>643</v>
      </c>
      <c r="D139" s="25"/>
      <c r="E139" s="496">
        <v>31922905</v>
      </c>
      <c r="F139" s="53" t="s">
        <v>174</v>
      </c>
      <c r="G139" s="208"/>
      <c r="H139" s="217"/>
      <c r="I139" s="208"/>
      <c r="J139" s="217"/>
    </row>
    <row r="140" spans="2:10" s="207" customFormat="1" ht="24" thickBot="1">
      <c r="B140" s="221">
        <v>21020302</v>
      </c>
      <c r="C140" s="131" t="s">
        <v>643</v>
      </c>
      <c r="D140" s="25"/>
      <c r="E140" s="496">
        <v>31922905</v>
      </c>
      <c r="F140" s="53" t="s">
        <v>175</v>
      </c>
      <c r="G140" s="208"/>
      <c r="H140" s="217"/>
      <c r="I140" s="208"/>
      <c r="J140" s="217"/>
    </row>
    <row r="141" spans="2:10" s="207" customFormat="1" ht="24" thickBot="1">
      <c r="B141" s="221">
        <v>21020303</v>
      </c>
      <c r="C141" s="131" t="s">
        <v>643</v>
      </c>
      <c r="D141" s="25"/>
      <c r="E141" s="496">
        <v>31922905</v>
      </c>
      <c r="F141" s="53" t="s">
        <v>176</v>
      </c>
      <c r="G141" s="208"/>
      <c r="H141" s="217"/>
      <c r="I141" s="208"/>
      <c r="J141" s="217"/>
    </row>
    <row r="142" spans="2:10" s="207" customFormat="1" ht="24" thickBot="1">
      <c r="B142" s="221">
        <v>21020304</v>
      </c>
      <c r="C142" s="131" t="s">
        <v>643</v>
      </c>
      <c r="D142" s="25"/>
      <c r="E142" s="496">
        <v>31922905</v>
      </c>
      <c r="F142" s="53" t="s">
        <v>177</v>
      </c>
      <c r="G142" s="208"/>
      <c r="H142" s="217"/>
      <c r="I142" s="208"/>
      <c r="J142" s="217"/>
    </row>
    <row r="143" spans="2:10" s="207" customFormat="1" ht="24" thickBot="1">
      <c r="B143" s="221">
        <v>21020305</v>
      </c>
      <c r="C143" s="131" t="s">
        <v>643</v>
      </c>
      <c r="D143" s="25"/>
      <c r="E143" s="496">
        <v>31922905</v>
      </c>
      <c r="F143" s="53" t="s">
        <v>509</v>
      </c>
      <c r="G143" s="208"/>
      <c r="H143" s="217"/>
      <c r="I143" s="208"/>
      <c r="J143" s="217"/>
    </row>
    <row r="144" spans="2:10" s="207" customFormat="1" ht="24" thickBot="1">
      <c r="B144" s="221">
        <v>21020306</v>
      </c>
      <c r="C144" s="131" t="s">
        <v>643</v>
      </c>
      <c r="D144" s="25"/>
      <c r="E144" s="496">
        <v>31922905</v>
      </c>
      <c r="F144" s="53" t="s">
        <v>179</v>
      </c>
      <c r="G144" s="208"/>
      <c r="H144" s="217"/>
      <c r="I144" s="208"/>
      <c r="J144" s="217"/>
    </row>
    <row r="145" spans="2:10" s="207" customFormat="1" ht="23.4">
      <c r="B145" s="221">
        <v>21020312</v>
      </c>
      <c r="C145" s="131" t="s">
        <v>643</v>
      </c>
      <c r="D145" s="25"/>
      <c r="E145" s="496">
        <v>31922905</v>
      </c>
      <c r="F145" s="53" t="s">
        <v>913</v>
      </c>
      <c r="G145" s="208"/>
      <c r="H145" s="217"/>
      <c r="I145" s="208"/>
      <c r="J145" s="217"/>
    </row>
    <row r="146" spans="2:10" s="207" customFormat="1" ht="24" thickBot="1">
      <c r="B146" s="221">
        <v>21020314</v>
      </c>
      <c r="C146" s="131"/>
      <c r="D146" s="25"/>
      <c r="E146" s="488"/>
      <c r="F146" s="53" t="s">
        <v>182</v>
      </c>
      <c r="G146" s="208"/>
      <c r="H146" s="217"/>
      <c r="I146" s="208"/>
      <c r="J146" s="217"/>
    </row>
    <row r="147" spans="2:10" s="207" customFormat="1" ht="23.4">
      <c r="B147" s="221">
        <v>21020315</v>
      </c>
      <c r="C147" s="131" t="s">
        <v>643</v>
      </c>
      <c r="D147" s="25"/>
      <c r="E147" s="496">
        <v>31922905</v>
      </c>
      <c r="F147" s="53" t="s">
        <v>183</v>
      </c>
      <c r="G147" s="208"/>
      <c r="H147" s="217"/>
      <c r="I147" s="208"/>
      <c r="J147" s="217"/>
    </row>
    <row r="148" spans="2:10" s="207" customFormat="1" ht="24" thickBot="1">
      <c r="B148" s="215">
        <v>21020400</v>
      </c>
      <c r="C148" s="142"/>
      <c r="D148" s="77"/>
      <c r="E148" s="494"/>
      <c r="F148" s="216" t="s">
        <v>190</v>
      </c>
      <c r="G148" s="208"/>
      <c r="H148" s="217"/>
      <c r="I148" s="208"/>
      <c r="J148" s="217"/>
    </row>
    <row r="149" spans="2:10" s="207" customFormat="1" ht="24" thickBot="1">
      <c r="B149" s="221">
        <v>21020401</v>
      </c>
      <c r="C149" s="131" t="s">
        <v>643</v>
      </c>
      <c r="D149" s="25"/>
      <c r="E149" s="496">
        <v>31922905</v>
      </c>
      <c r="F149" s="53" t="s">
        <v>174</v>
      </c>
      <c r="G149" s="208">
        <v>202113.2</v>
      </c>
      <c r="H149" s="217">
        <v>280946</v>
      </c>
      <c r="I149" s="208">
        <v>210709</v>
      </c>
      <c r="J149" s="217">
        <v>158484</v>
      </c>
    </row>
    <row r="150" spans="2:10" s="207" customFormat="1" ht="24" thickBot="1">
      <c r="B150" s="221">
        <v>21020402</v>
      </c>
      <c r="C150" s="131" t="s">
        <v>643</v>
      </c>
      <c r="D150" s="25"/>
      <c r="E150" s="496">
        <v>31922905</v>
      </c>
      <c r="F150" s="53" t="s">
        <v>175</v>
      </c>
      <c r="G150" s="208">
        <v>112718.5</v>
      </c>
      <c r="H150" s="217">
        <v>164469</v>
      </c>
      <c r="I150" s="208">
        <v>123351</v>
      </c>
      <c r="J150" s="217">
        <v>90564</v>
      </c>
    </row>
    <row r="151" spans="2:10" s="207" customFormat="1" ht="24" thickBot="1">
      <c r="B151" s="221">
        <v>21020403</v>
      </c>
      <c r="C151" s="131" t="s">
        <v>643</v>
      </c>
      <c r="D151" s="25"/>
      <c r="E151" s="496">
        <v>31922905</v>
      </c>
      <c r="F151" s="53" t="s">
        <v>176</v>
      </c>
      <c r="G151" s="208">
        <v>10300.120000000001</v>
      </c>
      <c r="H151" s="217">
        <v>12694</v>
      </c>
      <c r="I151" s="208">
        <v>9520</v>
      </c>
      <c r="J151" s="217">
        <v>7560</v>
      </c>
    </row>
    <row r="152" spans="2:10" s="207" customFormat="1" ht="24" thickBot="1">
      <c r="B152" s="221">
        <v>21020404</v>
      </c>
      <c r="C152" s="131" t="s">
        <v>643</v>
      </c>
      <c r="D152" s="25"/>
      <c r="E152" s="496">
        <v>31922905</v>
      </c>
      <c r="F152" s="53" t="s">
        <v>177</v>
      </c>
      <c r="G152" s="208">
        <v>26112.1</v>
      </c>
      <c r="H152" s="217">
        <v>43591</v>
      </c>
      <c r="I152" s="208">
        <v>32693</v>
      </c>
      <c r="J152" s="217">
        <v>22656</v>
      </c>
    </row>
    <row r="153" spans="2:10" s="207" customFormat="1" ht="24" thickBot="1">
      <c r="B153" s="221">
        <v>21020412</v>
      </c>
      <c r="C153" s="131" t="s">
        <v>643</v>
      </c>
      <c r="D153" s="25"/>
      <c r="E153" s="496">
        <v>31922905</v>
      </c>
      <c r="F153" s="53" t="s">
        <v>180</v>
      </c>
      <c r="G153" s="208"/>
      <c r="H153" s="217"/>
      <c r="I153" s="208"/>
      <c r="J153" s="217"/>
    </row>
    <row r="154" spans="2:10" s="207" customFormat="1" ht="23.4">
      <c r="B154" s="221">
        <v>21020415</v>
      </c>
      <c r="C154" s="131" t="s">
        <v>643</v>
      </c>
      <c r="D154" s="25"/>
      <c r="E154" s="496">
        <v>31922905</v>
      </c>
      <c r="F154" s="53" t="s">
        <v>183</v>
      </c>
      <c r="G154" s="208">
        <v>50113.2</v>
      </c>
      <c r="H154" s="217">
        <v>74391</v>
      </c>
      <c r="I154" s="208">
        <v>55793</v>
      </c>
      <c r="J154" s="217">
        <v>46656</v>
      </c>
    </row>
    <row r="155" spans="2:10" s="207" customFormat="1" ht="24" thickBot="1">
      <c r="B155" s="215">
        <v>21020500</v>
      </c>
      <c r="C155" s="142"/>
      <c r="D155" s="77"/>
      <c r="E155" s="494"/>
      <c r="F155" s="216" t="s">
        <v>841</v>
      </c>
      <c r="G155" s="208"/>
      <c r="H155" s="217"/>
      <c r="I155" s="208"/>
      <c r="J155" s="217"/>
    </row>
    <row r="156" spans="2:10" s="207" customFormat="1" ht="24" thickBot="1">
      <c r="B156" s="221">
        <v>21020501</v>
      </c>
      <c r="C156" s="131" t="s">
        <v>643</v>
      </c>
      <c r="D156" s="25"/>
      <c r="E156" s="496">
        <v>31922905</v>
      </c>
      <c r="F156" s="53" t="s">
        <v>174</v>
      </c>
      <c r="G156" s="208"/>
      <c r="H156" s="217"/>
      <c r="I156" s="208"/>
      <c r="J156" s="217"/>
    </row>
    <row r="157" spans="2:10" s="207" customFormat="1" ht="24" thickBot="1">
      <c r="B157" s="221">
        <v>21020502</v>
      </c>
      <c r="C157" s="131" t="s">
        <v>643</v>
      </c>
      <c r="D157" s="25"/>
      <c r="E157" s="496">
        <v>31922905</v>
      </c>
      <c r="F157" s="53" t="s">
        <v>175</v>
      </c>
      <c r="G157" s="208"/>
      <c r="H157" s="217"/>
      <c r="I157" s="208"/>
      <c r="J157" s="217"/>
    </row>
    <row r="158" spans="2:10" s="207" customFormat="1" ht="24" thickBot="1">
      <c r="B158" s="221">
        <v>21020503</v>
      </c>
      <c r="C158" s="131" t="s">
        <v>643</v>
      </c>
      <c r="D158" s="25"/>
      <c r="E158" s="496">
        <v>31922905</v>
      </c>
      <c r="F158" s="53" t="s">
        <v>176</v>
      </c>
      <c r="G158" s="208"/>
      <c r="H158" s="217"/>
      <c r="I158" s="208"/>
      <c r="J158" s="217"/>
    </row>
    <row r="159" spans="2:10" s="207" customFormat="1" ht="24" thickBot="1">
      <c r="B159" s="221">
        <v>21020504</v>
      </c>
      <c r="C159" s="131" t="s">
        <v>643</v>
      </c>
      <c r="D159" s="25"/>
      <c r="E159" s="496">
        <v>31922905</v>
      </c>
      <c r="F159" s="53" t="s">
        <v>177</v>
      </c>
      <c r="G159" s="208"/>
      <c r="H159" s="217"/>
      <c r="I159" s="208"/>
      <c r="J159" s="217"/>
    </row>
    <row r="160" spans="2:10" s="207" customFormat="1" ht="24" thickBot="1">
      <c r="B160" s="221">
        <v>21020512</v>
      </c>
      <c r="C160" s="131" t="s">
        <v>643</v>
      </c>
      <c r="D160" s="25"/>
      <c r="E160" s="496">
        <v>31922905</v>
      </c>
      <c r="F160" s="53" t="s">
        <v>180</v>
      </c>
      <c r="G160" s="208"/>
      <c r="H160" s="217"/>
      <c r="I160" s="208"/>
      <c r="J160" s="217"/>
    </row>
    <row r="161" spans="2:10" s="207" customFormat="1" ht="24" thickBot="1">
      <c r="B161" s="221">
        <v>21020515</v>
      </c>
      <c r="C161" s="131" t="s">
        <v>643</v>
      </c>
      <c r="D161" s="25"/>
      <c r="E161" s="496">
        <v>31922905</v>
      </c>
      <c r="F161" s="53" t="s">
        <v>183</v>
      </c>
      <c r="G161" s="208"/>
      <c r="H161" s="217"/>
      <c r="I161" s="208"/>
      <c r="J161" s="217"/>
    </row>
    <row r="162" spans="2:10" s="207" customFormat="1" ht="23.4">
      <c r="B162" s="221">
        <v>210220604</v>
      </c>
      <c r="C162" s="131" t="s">
        <v>643</v>
      </c>
      <c r="D162" s="25"/>
      <c r="E162" s="496">
        <v>31922905</v>
      </c>
      <c r="F162" s="53" t="s">
        <v>298</v>
      </c>
      <c r="G162" s="208"/>
      <c r="H162" s="217"/>
      <c r="I162" s="208"/>
      <c r="J162" s="217"/>
    </row>
    <row r="163" spans="2:10" s="207" customFormat="1" ht="23.4">
      <c r="B163" s="215">
        <v>22020000</v>
      </c>
      <c r="C163" s="142"/>
      <c r="D163" s="77"/>
      <c r="E163" s="494"/>
      <c r="F163" s="229" t="s">
        <v>200</v>
      </c>
      <c r="G163" s="208"/>
      <c r="H163" s="217"/>
      <c r="I163" s="208"/>
      <c r="J163" s="217"/>
    </row>
    <row r="164" spans="2:10" s="207" customFormat="1" ht="24" thickBot="1">
      <c r="B164" s="215">
        <v>22020100</v>
      </c>
      <c r="C164" s="142"/>
      <c r="D164" s="77"/>
      <c r="E164" s="494"/>
      <c r="F164" s="229" t="s">
        <v>299</v>
      </c>
      <c r="G164" s="208"/>
      <c r="H164" s="217"/>
      <c r="I164" s="208"/>
      <c r="J164" s="217"/>
    </row>
    <row r="165" spans="2:10" s="207" customFormat="1" ht="23.4">
      <c r="B165" s="221">
        <v>22020102</v>
      </c>
      <c r="C165" s="131" t="s">
        <v>645</v>
      </c>
      <c r="D165" s="25"/>
      <c r="E165" s="496">
        <v>31922905</v>
      </c>
      <c r="F165" s="53" t="s">
        <v>300</v>
      </c>
      <c r="G165" s="208"/>
      <c r="H165" s="217">
        <v>100000</v>
      </c>
      <c r="I165" s="208">
        <v>100000</v>
      </c>
      <c r="J165" s="217">
        <v>200000</v>
      </c>
    </row>
    <row r="166" spans="2:10" s="207" customFormat="1" ht="24" thickBot="1">
      <c r="B166" s="227">
        <v>22020300</v>
      </c>
      <c r="C166" s="146"/>
      <c r="D166" s="228"/>
      <c r="E166" s="498"/>
      <c r="F166" s="44" t="s">
        <v>209</v>
      </c>
      <c r="G166" s="208"/>
      <c r="H166" s="217"/>
      <c r="I166" s="208"/>
      <c r="J166" s="217"/>
    </row>
    <row r="167" spans="2:10" s="207" customFormat="1" ht="23.4">
      <c r="B167" s="29">
        <v>22020306</v>
      </c>
      <c r="C167" s="131" t="s">
        <v>643</v>
      </c>
      <c r="D167" s="104"/>
      <c r="E167" s="496">
        <v>31922905</v>
      </c>
      <c r="F167" s="30" t="s">
        <v>213</v>
      </c>
      <c r="G167" s="208"/>
      <c r="H167" s="217">
        <v>3000000</v>
      </c>
      <c r="I167" s="208">
        <v>2000000</v>
      </c>
      <c r="J167" s="217">
        <v>5000000</v>
      </c>
    </row>
    <row r="168" spans="2:10" s="207" customFormat="1" ht="24" thickBot="1">
      <c r="B168" s="227">
        <v>22020600</v>
      </c>
      <c r="C168" s="131" t="s">
        <v>643</v>
      </c>
      <c r="D168" s="228"/>
      <c r="E168" s="498"/>
      <c r="F168" s="44" t="s">
        <v>228</v>
      </c>
      <c r="G168" s="208"/>
      <c r="H168" s="217"/>
      <c r="I168" s="208"/>
      <c r="J168" s="217"/>
    </row>
    <row r="169" spans="2:10" ht="24" thickBot="1">
      <c r="B169" s="29">
        <v>22020601</v>
      </c>
      <c r="C169" s="131" t="s">
        <v>643</v>
      </c>
      <c r="D169" s="104"/>
      <c r="E169" s="496">
        <v>31922905</v>
      </c>
      <c r="F169" s="30" t="s">
        <v>842</v>
      </c>
      <c r="G169" s="208">
        <v>25000000</v>
      </c>
      <c r="H169" s="217">
        <v>120000000</v>
      </c>
      <c r="I169" s="208">
        <v>103750000</v>
      </c>
      <c r="J169" s="217">
        <v>160000000</v>
      </c>
    </row>
    <row r="170" spans="2:10" s="207" customFormat="1" ht="66.599999999999994">
      <c r="B170" s="29">
        <v>21020604</v>
      </c>
      <c r="C170" s="131" t="s">
        <v>643</v>
      </c>
      <c r="D170" s="104"/>
      <c r="E170" s="496">
        <v>31922905</v>
      </c>
      <c r="F170" s="30" t="s">
        <v>512</v>
      </c>
      <c r="G170" s="208">
        <v>3870000</v>
      </c>
      <c r="H170" s="217">
        <v>10000000</v>
      </c>
      <c r="I170" s="208">
        <v>7820000</v>
      </c>
      <c r="J170" s="217">
        <v>20000000</v>
      </c>
    </row>
    <row r="171" spans="2:10" s="207" customFormat="1" ht="24" thickBot="1">
      <c r="B171" s="227">
        <v>22021000</v>
      </c>
      <c r="C171" s="146"/>
      <c r="D171" s="228"/>
      <c r="E171" s="498"/>
      <c r="F171" s="44" t="s">
        <v>245</v>
      </c>
      <c r="G171" s="208"/>
      <c r="H171" s="217"/>
      <c r="I171" s="208"/>
      <c r="J171" s="217"/>
    </row>
    <row r="172" spans="2:10" s="207" customFormat="1" ht="44.4">
      <c r="B172" s="29">
        <v>22021003</v>
      </c>
      <c r="C172" s="131" t="s">
        <v>643</v>
      </c>
      <c r="D172" s="104"/>
      <c r="E172" s="496">
        <v>31922905</v>
      </c>
      <c r="F172" s="53" t="s">
        <v>248</v>
      </c>
      <c r="G172" s="208"/>
      <c r="H172" s="217">
        <v>3000000</v>
      </c>
      <c r="I172" s="208"/>
      <c r="J172" s="217">
        <v>5000000</v>
      </c>
    </row>
    <row r="173" spans="2:10" s="207" customFormat="1" ht="23.4">
      <c r="B173" s="227"/>
      <c r="C173" s="146"/>
      <c r="D173" s="228"/>
      <c r="E173" s="498"/>
      <c r="F173" s="229" t="s">
        <v>161</v>
      </c>
      <c r="G173" s="246">
        <f>SUM(G133:G162)</f>
        <v>803257.24</v>
      </c>
      <c r="H173" s="246">
        <f>SUM(H133:H162)</f>
        <v>1049087</v>
      </c>
      <c r="I173" s="246">
        <v>7820000</v>
      </c>
      <c r="J173" s="246">
        <v>826741</v>
      </c>
    </row>
    <row r="174" spans="2:10" s="207" customFormat="1" ht="24" thickBot="1">
      <c r="B174" s="117"/>
      <c r="C174" s="137"/>
      <c r="D174" s="118"/>
      <c r="E174" s="491"/>
      <c r="F174" s="119" t="s">
        <v>200</v>
      </c>
      <c r="G174" s="246">
        <f>SUM(G165:G172)</f>
        <v>28870000</v>
      </c>
      <c r="H174" s="246">
        <f>SUM(H165:H172)</f>
        <v>136100000</v>
      </c>
      <c r="I174" s="246">
        <v>113670000</v>
      </c>
      <c r="J174" s="246">
        <v>190200000</v>
      </c>
    </row>
    <row r="175" spans="2:10" s="207" customFormat="1" ht="18" customHeight="1" thickBot="1">
      <c r="B175" s="247"/>
      <c r="C175" s="156"/>
      <c r="D175" s="248"/>
      <c r="E175" s="502"/>
      <c r="F175" s="249" t="s">
        <v>292</v>
      </c>
      <c r="G175" s="246">
        <f>G173+G174</f>
        <v>29673257.239999998</v>
      </c>
      <c r="H175" s="246">
        <f>H173+H174</f>
        <v>137149087</v>
      </c>
      <c r="I175" s="246">
        <v>121490000</v>
      </c>
      <c r="J175" s="246">
        <v>191026741</v>
      </c>
    </row>
    <row r="176" spans="2:10" s="207" customFormat="1" ht="25.2">
      <c r="B176" s="721" t="s">
        <v>786</v>
      </c>
      <c r="C176" s="722"/>
      <c r="D176" s="722"/>
      <c r="E176" s="722"/>
      <c r="F176" s="722"/>
      <c r="G176" s="722"/>
      <c r="H176" s="722"/>
      <c r="I176" s="722"/>
      <c r="J176" s="723"/>
    </row>
    <row r="177" spans="2:10" s="207" customFormat="1" ht="24.9" customHeight="1">
      <c r="B177" s="718" t="s">
        <v>479</v>
      </c>
      <c r="C177" s="719"/>
      <c r="D177" s="719"/>
      <c r="E177" s="719"/>
      <c r="F177" s="719"/>
      <c r="G177" s="719"/>
      <c r="H177" s="719"/>
      <c r="I177" s="719"/>
      <c r="J177" s="720"/>
    </row>
    <row r="178" spans="2:10" s="207" customFormat="1" ht="24.9" customHeight="1">
      <c r="B178" s="718" t="s">
        <v>987</v>
      </c>
      <c r="C178" s="719"/>
      <c r="D178" s="719"/>
      <c r="E178" s="719"/>
      <c r="F178" s="719"/>
      <c r="G178" s="719"/>
      <c r="H178" s="719"/>
      <c r="I178" s="719"/>
      <c r="J178" s="720"/>
    </row>
    <row r="179" spans="2:10" s="207" customFormat="1" ht="31.5" customHeight="1" thickBot="1">
      <c r="B179" s="734" t="s">
        <v>273</v>
      </c>
      <c r="C179" s="735"/>
      <c r="D179" s="735"/>
      <c r="E179" s="735"/>
      <c r="F179" s="735"/>
      <c r="G179" s="735"/>
      <c r="H179" s="735"/>
      <c r="I179" s="735"/>
      <c r="J179" s="736"/>
    </row>
    <row r="180" spans="2:10" s="207" customFormat="1" ht="24.9" customHeight="1" thickBot="1">
      <c r="B180" s="737" t="s">
        <v>382</v>
      </c>
      <c r="C180" s="738"/>
      <c r="D180" s="738"/>
      <c r="E180" s="738"/>
      <c r="F180" s="738"/>
      <c r="G180" s="738"/>
      <c r="H180" s="738"/>
      <c r="I180" s="738"/>
      <c r="J180" s="739"/>
    </row>
    <row r="181" spans="2:10" s="52" customFormat="1" ht="70.8" thickBot="1">
      <c r="B181" s="20" t="s">
        <v>459</v>
      </c>
      <c r="C181" s="128" t="s">
        <v>455</v>
      </c>
      <c r="D181" s="99" t="s">
        <v>451</v>
      </c>
      <c r="E181" s="487" t="s">
        <v>454</v>
      </c>
      <c r="F181" s="100" t="s">
        <v>1</v>
      </c>
      <c r="G181" s="20" t="s">
        <v>936</v>
      </c>
      <c r="H181" s="20" t="s">
        <v>935</v>
      </c>
      <c r="I181" s="20" t="s">
        <v>934</v>
      </c>
      <c r="J181" s="20" t="s">
        <v>988</v>
      </c>
    </row>
    <row r="182" spans="2:10" s="207" customFormat="1" ht="24" thickBot="1">
      <c r="B182" s="250">
        <v>11101300100</v>
      </c>
      <c r="C182" s="131" t="s">
        <v>643</v>
      </c>
      <c r="D182" s="25"/>
      <c r="E182" s="496">
        <v>31922905</v>
      </c>
      <c r="F182" s="251" t="s">
        <v>360</v>
      </c>
      <c r="G182" s="252">
        <f>G233</f>
        <v>7556822.9800000004</v>
      </c>
      <c r="H182" s="252">
        <f>H233</f>
        <v>9837208</v>
      </c>
      <c r="I182" s="252">
        <v>5356981</v>
      </c>
      <c r="J182" s="252">
        <v>11217208</v>
      </c>
    </row>
    <row r="183" spans="2:10" s="207" customFormat="1" ht="27.9" customHeight="1">
      <c r="B183" s="29">
        <v>11101300101</v>
      </c>
      <c r="C183" s="131" t="s">
        <v>643</v>
      </c>
      <c r="D183" s="25"/>
      <c r="E183" s="496">
        <v>31922905</v>
      </c>
      <c r="F183" s="253" t="s">
        <v>499</v>
      </c>
      <c r="G183" s="105">
        <f>G266</f>
        <v>9300258.7300000004</v>
      </c>
      <c r="H183" s="105">
        <f>H266</f>
        <v>3721423</v>
      </c>
      <c r="I183" s="105">
        <v>2541067</v>
      </c>
      <c r="J183" s="105">
        <v>4624769</v>
      </c>
    </row>
    <row r="184" spans="2:10" s="207" customFormat="1" ht="21.9" customHeight="1">
      <c r="B184" s="227"/>
      <c r="C184" s="146"/>
      <c r="D184" s="228"/>
      <c r="E184" s="498"/>
      <c r="F184" s="253"/>
      <c r="G184" s="105"/>
      <c r="H184" s="51"/>
      <c r="I184" s="208"/>
      <c r="J184" s="51"/>
    </row>
    <row r="185" spans="2:10" s="207" customFormat="1" ht="21.9" customHeight="1">
      <c r="B185" s="227"/>
      <c r="C185" s="146"/>
      <c r="D185" s="228"/>
      <c r="E185" s="498"/>
      <c r="F185" s="253"/>
      <c r="G185" s="105"/>
      <c r="H185" s="51"/>
      <c r="I185" s="208"/>
      <c r="J185" s="51"/>
    </row>
    <row r="186" spans="2:10" s="207" customFormat="1" ht="21.9" customHeight="1">
      <c r="B186" s="227"/>
      <c r="C186" s="146"/>
      <c r="D186" s="228"/>
      <c r="E186" s="498"/>
      <c r="F186" s="253"/>
      <c r="G186" s="105"/>
      <c r="H186" s="51"/>
      <c r="I186" s="208"/>
      <c r="J186" s="51"/>
    </row>
    <row r="187" spans="2:10" s="207" customFormat="1" ht="21.9" customHeight="1">
      <c r="B187" s="227"/>
      <c r="C187" s="146"/>
      <c r="D187" s="228"/>
      <c r="E187" s="498"/>
      <c r="F187" s="253"/>
      <c r="G187" s="105"/>
      <c r="H187" s="51"/>
      <c r="I187" s="208"/>
      <c r="J187" s="51"/>
    </row>
    <row r="188" spans="2:10" s="207" customFormat="1" ht="21.9" customHeight="1">
      <c r="B188" s="227"/>
      <c r="C188" s="146"/>
      <c r="D188" s="228"/>
      <c r="E188" s="498"/>
      <c r="F188" s="253"/>
      <c r="G188" s="105"/>
      <c r="H188" s="51"/>
      <c r="I188" s="208"/>
      <c r="J188" s="51"/>
    </row>
    <row r="189" spans="2:10" s="207" customFormat="1" ht="21.9" customHeight="1">
      <c r="B189" s="227"/>
      <c r="C189" s="146"/>
      <c r="D189" s="228"/>
      <c r="E189" s="498"/>
      <c r="F189" s="253"/>
      <c r="G189" s="105"/>
      <c r="H189" s="51"/>
      <c r="I189" s="208"/>
      <c r="J189" s="51"/>
    </row>
    <row r="190" spans="2:10" s="207" customFormat="1" ht="27.9" customHeight="1">
      <c r="B190" s="227"/>
      <c r="C190" s="146"/>
      <c r="D190" s="228"/>
      <c r="E190" s="498"/>
      <c r="F190" s="253"/>
      <c r="G190" s="105"/>
      <c r="H190" s="51"/>
      <c r="I190" s="208"/>
      <c r="J190" s="51"/>
    </row>
    <row r="191" spans="2:10" s="207" customFormat="1" ht="27.9" customHeight="1">
      <c r="B191" s="227"/>
      <c r="C191" s="146"/>
      <c r="D191" s="228"/>
      <c r="E191" s="498"/>
      <c r="F191" s="253"/>
      <c r="G191" s="105"/>
      <c r="H191" s="51"/>
      <c r="I191" s="208"/>
      <c r="J191" s="51"/>
    </row>
    <row r="192" spans="2:10" s="207" customFormat="1" ht="27.9" customHeight="1" thickBot="1">
      <c r="B192" s="227"/>
      <c r="C192" s="146"/>
      <c r="D192" s="228"/>
      <c r="E192" s="498"/>
      <c r="F192" s="253"/>
      <c r="G192" s="105"/>
      <c r="H192" s="51"/>
      <c r="I192" s="208"/>
      <c r="J192" s="51"/>
    </row>
    <row r="193" spans="2:10" s="207" customFormat="1" ht="27.9" customHeight="1" thickBot="1">
      <c r="B193" s="110"/>
      <c r="C193" s="159"/>
      <c r="D193" s="254"/>
      <c r="E193" s="503"/>
      <c r="F193" s="255" t="s">
        <v>292</v>
      </c>
      <c r="G193" s="112">
        <f>SUM(G182:G183)</f>
        <v>16857081.710000001</v>
      </c>
      <c r="H193" s="112">
        <f>SUM(H182:H183)</f>
        <v>13558631</v>
      </c>
      <c r="I193" s="112">
        <v>7898048</v>
      </c>
      <c r="J193" s="112">
        <v>15841997</v>
      </c>
    </row>
    <row r="194" spans="2:10" s="207" customFormat="1" ht="27.9" customHeight="1" thickBot="1">
      <c r="B194" s="728" t="s">
        <v>500</v>
      </c>
      <c r="C194" s="729"/>
      <c r="D194" s="729"/>
      <c r="E194" s="729"/>
      <c r="F194" s="729"/>
      <c r="G194" s="729"/>
      <c r="H194" s="729"/>
      <c r="I194" s="729"/>
      <c r="J194" s="730"/>
    </row>
    <row r="195" spans="2:10" s="207" customFormat="1" ht="23.4">
      <c r="B195" s="113"/>
      <c r="C195" s="135"/>
      <c r="D195" s="114"/>
      <c r="E195" s="490"/>
      <c r="F195" s="256" t="s">
        <v>161</v>
      </c>
      <c r="G195" s="116">
        <f>G231+G264</f>
        <v>8335381.709999999</v>
      </c>
      <c r="H195" s="116">
        <f>H231+H264</f>
        <v>5530731</v>
      </c>
      <c r="I195" s="116">
        <v>4148048</v>
      </c>
      <c r="J195" s="116">
        <v>6914077</v>
      </c>
    </row>
    <row r="196" spans="2:10" s="207" customFormat="1" ht="27.9" customHeight="1" thickBot="1">
      <c r="B196" s="117"/>
      <c r="C196" s="137"/>
      <c r="D196" s="118"/>
      <c r="E196" s="491"/>
      <c r="F196" s="257" t="s">
        <v>502</v>
      </c>
      <c r="G196" s="120">
        <f>G232+G265</f>
        <v>8521700</v>
      </c>
      <c r="H196" s="120">
        <f>H232+H265</f>
        <v>8027900</v>
      </c>
      <c r="I196" s="120">
        <v>3750000</v>
      </c>
      <c r="J196" s="120">
        <v>8927900</v>
      </c>
    </row>
    <row r="197" spans="2:10" s="207" customFormat="1" ht="27.9" customHeight="1" thickBot="1">
      <c r="B197" s="110"/>
      <c r="C197" s="159"/>
      <c r="D197" s="254"/>
      <c r="E197" s="503"/>
      <c r="F197" s="255" t="s">
        <v>292</v>
      </c>
      <c r="G197" s="112">
        <f>G195+G196</f>
        <v>16857081.710000001</v>
      </c>
      <c r="H197" s="112">
        <f>H195+H196</f>
        <v>13558631</v>
      </c>
      <c r="I197" s="112">
        <v>7898048</v>
      </c>
      <c r="J197" s="112">
        <v>15841977</v>
      </c>
    </row>
    <row r="198" spans="2:10" s="207" customFormat="1" ht="25.2">
      <c r="B198" s="721" t="s">
        <v>786</v>
      </c>
      <c r="C198" s="722"/>
      <c r="D198" s="722"/>
      <c r="E198" s="722"/>
      <c r="F198" s="722"/>
      <c r="G198" s="722"/>
      <c r="H198" s="722"/>
      <c r="I198" s="722"/>
      <c r="J198" s="723"/>
    </row>
    <row r="199" spans="2:10" s="207" customFormat="1" ht="22.2">
      <c r="B199" s="718" t="s">
        <v>479</v>
      </c>
      <c r="C199" s="719"/>
      <c r="D199" s="719"/>
      <c r="E199" s="719"/>
      <c r="F199" s="719"/>
      <c r="G199" s="719"/>
      <c r="H199" s="719"/>
      <c r="I199" s="719"/>
      <c r="J199" s="720"/>
    </row>
    <row r="200" spans="2:10" s="207" customFormat="1" ht="22.2">
      <c r="B200" s="718" t="s">
        <v>987</v>
      </c>
      <c r="C200" s="719"/>
      <c r="D200" s="719"/>
      <c r="E200" s="719"/>
      <c r="F200" s="719"/>
      <c r="G200" s="719"/>
      <c r="H200" s="719"/>
      <c r="I200" s="719"/>
      <c r="J200" s="720"/>
    </row>
    <row r="201" spans="2:10" s="207" customFormat="1" ht="27.75" customHeight="1" thickBot="1">
      <c r="B201" s="734" t="s">
        <v>273</v>
      </c>
      <c r="C201" s="735"/>
      <c r="D201" s="735"/>
      <c r="E201" s="735"/>
      <c r="F201" s="735"/>
      <c r="G201" s="735"/>
      <c r="H201" s="735"/>
      <c r="I201" s="735"/>
      <c r="J201" s="736"/>
    </row>
    <row r="202" spans="2:10" s="207" customFormat="1" ht="22.8" thickBot="1">
      <c r="B202" s="731" t="s">
        <v>413</v>
      </c>
      <c r="C202" s="732"/>
      <c r="D202" s="732"/>
      <c r="E202" s="732"/>
      <c r="F202" s="732"/>
      <c r="G202" s="732"/>
      <c r="H202" s="732"/>
      <c r="I202" s="732"/>
      <c r="J202" s="733"/>
    </row>
    <row r="203" spans="2:10" s="52" customFormat="1" ht="70.8" thickBot="1">
      <c r="B203" s="20" t="s">
        <v>459</v>
      </c>
      <c r="C203" s="128" t="s">
        <v>455</v>
      </c>
      <c r="D203" s="99" t="s">
        <v>451</v>
      </c>
      <c r="E203" s="487" t="s">
        <v>454</v>
      </c>
      <c r="F203" s="100" t="s">
        <v>1</v>
      </c>
      <c r="G203" s="20" t="s">
        <v>936</v>
      </c>
      <c r="H203" s="20" t="s">
        <v>935</v>
      </c>
      <c r="I203" s="20" t="s">
        <v>934</v>
      </c>
      <c r="J203" s="20" t="s">
        <v>988</v>
      </c>
    </row>
    <row r="204" spans="2:10" s="207" customFormat="1" ht="27.9" customHeight="1">
      <c r="B204" s="210">
        <v>20000000</v>
      </c>
      <c r="C204" s="140"/>
      <c r="D204" s="211"/>
      <c r="E204" s="493"/>
      <c r="F204" s="212" t="s">
        <v>160</v>
      </c>
      <c r="G204" s="213"/>
      <c r="H204" s="213"/>
      <c r="I204" s="213"/>
      <c r="J204" s="214"/>
    </row>
    <row r="205" spans="2:10" s="207" customFormat="1" ht="23.4">
      <c r="B205" s="215">
        <v>21000000</v>
      </c>
      <c r="C205" s="142"/>
      <c r="D205" s="77"/>
      <c r="E205" s="494"/>
      <c r="F205" s="216" t="s">
        <v>161</v>
      </c>
      <c r="G205" s="208"/>
      <c r="H205" s="208"/>
      <c r="I205" s="208"/>
      <c r="J205" s="217"/>
    </row>
    <row r="206" spans="2:10" s="207" customFormat="1" ht="24" thickBot="1">
      <c r="B206" s="215">
        <v>21010000</v>
      </c>
      <c r="C206" s="142"/>
      <c r="D206" s="77"/>
      <c r="E206" s="494"/>
      <c r="F206" s="216" t="s">
        <v>162</v>
      </c>
      <c r="G206" s="208"/>
      <c r="H206" s="217"/>
      <c r="I206" s="208"/>
      <c r="J206" s="217"/>
    </row>
    <row r="207" spans="2:10" s="207" customFormat="1" ht="23.4">
      <c r="B207" s="221">
        <v>21010102</v>
      </c>
      <c r="C207" s="131" t="s">
        <v>643</v>
      </c>
      <c r="D207" s="25"/>
      <c r="E207" s="496">
        <v>31922905</v>
      </c>
      <c r="F207" s="49" t="s">
        <v>163</v>
      </c>
      <c r="G207" s="208">
        <v>710900.12</v>
      </c>
      <c r="H207" s="217">
        <v>809300</v>
      </c>
      <c r="I207" s="208">
        <v>606975</v>
      </c>
      <c r="J207" s="217">
        <v>1289300</v>
      </c>
    </row>
    <row r="208" spans="2:10" s="207" customFormat="1" ht="45" thickBot="1">
      <c r="B208" s="215">
        <v>21020200</v>
      </c>
      <c r="C208" s="142"/>
      <c r="D208" s="77"/>
      <c r="E208" s="494"/>
      <c r="F208" s="216" t="s">
        <v>188</v>
      </c>
    </row>
    <row r="209" spans="2:10" s="207" customFormat="1" ht="24" thickBot="1">
      <c r="B209" s="221">
        <v>21200201</v>
      </c>
      <c r="C209" s="131" t="s">
        <v>643</v>
      </c>
      <c r="D209" s="25"/>
      <c r="E209" s="496">
        <v>31922905</v>
      </c>
      <c r="F209" s="49" t="s">
        <v>425</v>
      </c>
      <c r="G209" s="208">
        <v>294112.09999999998</v>
      </c>
      <c r="H209" s="217">
        <v>364158</v>
      </c>
      <c r="I209" s="208">
        <v>273118</v>
      </c>
      <c r="J209" s="217">
        <v>364158</v>
      </c>
    </row>
    <row r="210" spans="2:10" s="207" customFormat="1" ht="24" thickBot="1">
      <c r="B210" s="221">
        <v>21200204</v>
      </c>
      <c r="C210" s="131" t="s">
        <v>643</v>
      </c>
      <c r="D210" s="25"/>
      <c r="E210" s="496">
        <v>31922905</v>
      </c>
      <c r="F210" s="53" t="s">
        <v>177</v>
      </c>
      <c r="G210" s="208">
        <v>200110.3</v>
      </c>
      <c r="H210" s="217">
        <v>242790</v>
      </c>
      <c r="I210" s="208">
        <v>182092</v>
      </c>
      <c r="J210" s="217">
        <v>242790</v>
      </c>
    </row>
    <row r="211" spans="2:10" s="207" customFormat="1" ht="24" thickBot="1">
      <c r="B211" s="221">
        <v>21200206</v>
      </c>
      <c r="C211" s="131" t="s">
        <v>643</v>
      </c>
      <c r="D211" s="25"/>
      <c r="E211" s="496">
        <v>31922905</v>
      </c>
      <c r="F211" s="53" t="s">
        <v>179</v>
      </c>
      <c r="G211" s="208">
        <v>218900.12</v>
      </c>
      <c r="H211" s="217">
        <v>242790</v>
      </c>
      <c r="I211" s="208">
        <v>182092</v>
      </c>
      <c r="J211" s="217">
        <v>242790</v>
      </c>
    </row>
    <row r="212" spans="2:10" s="207" customFormat="1" ht="24" thickBot="1">
      <c r="B212" s="221">
        <v>21200210</v>
      </c>
      <c r="C212" s="131" t="s">
        <v>643</v>
      </c>
      <c r="D212" s="25"/>
      <c r="E212" s="496">
        <v>31922905</v>
      </c>
      <c r="F212" s="53" t="s">
        <v>420</v>
      </c>
      <c r="G212" s="217">
        <v>1900200.11</v>
      </c>
      <c r="H212" s="217">
        <v>2427900</v>
      </c>
      <c r="I212" s="217">
        <v>1820925</v>
      </c>
      <c r="J212" s="217">
        <v>2427900</v>
      </c>
    </row>
    <row r="213" spans="2:10" s="207" customFormat="1" ht="24" thickBot="1">
      <c r="B213" s="221">
        <v>21200212</v>
      </c>
      <c r="C213" s="131" t="s">
        <v>643</v>
      </c>
      <c r="D213" s="25"/>
      <c r="E213" s="496">
        <v>31922905</v>
      </c>
      <c r="F213" s="53" t="s">
        <v>180</v>
      </c>
      <c r="G213" s="208"/>
      <c r="H213" s="217"/>
      <c r="I213" s="208"/>
      <c r="J213" s="217"/>
    </row>
    <row r="214" spans="2:10" s="207" customFormat="1" ht="24" thickBot="1">
      <c r="B214" s="221">
        <v>21200214</v>
      </c>
      <c r="C214" s="131" t="s">
        <v>643</v>
      </c>
      <c r="D214" s="25"/>
      <c r="E214" s="496">
        <v>31922905</v>
      </c>
      <c r="F214" s="53" t="s">
        <v>182</v>
      </c>
      <c r="G214" s="208">
        <v>590700.12</v>
      </c>
      <c r="H214" s="217">
        <v>600975</v>
      </c>
      <c r="I214" s="208"/>
      <c r="J214" s="217">
        <v>600975</v>
      </c>
    </row>
    <row r="215" spans="2:10" s="207" customFormat="1" ht="24" thickBot="1">
      <c r="B215" s="221">
        <v>21200217</v>
      </c>
      <c r="C215" s="131" t="s">
        <v>643</v>
      </c>
      <c r="D215" s="25"/>
      <c r="E215" s="496">
        <v>31922905</v>
      </c>
      <c r="F215" s="53" t="s">
        <v>184</v>
      </c>
      <c r="G215" s="208">
        <v>120200.11</v>
      </c>
      <c r="H215" s="217">
        <v>121395</v>
      </c>
      <c r="I215" s="208"/>
      <c r="J215" s="217">
        <v>121395</v>
      </c>
    </row>
    <row r="216" spans="2:10" s="207" customFormat="1" ht="23.4">
      <c r="B216" s="221">
        <v>21200228</v>
      </c>
      <c r="C216" s="131" t="s">
        <v>643</v>
      </c>
      <c r="D216" s="25"/>
      <c r="E216" s="496">
        <v>31922905</v>
      </c>
      <c r="F216" s="53" t="s">
        <v>187</v>
      </c>
      <c r="G216" s="208"/>
      <c r="H216" s="217"/>
      <c r="I216" s="208"/>
      <c r="J216" s="217"/>
    </row>
    <row r="217" spans="2:10" s="207" customFormat="1" ht="23.4">
      <c r="B217" s="227">
        <v>22020000</v>
      </c>
      <c r="C217" s="146"/>
      <c r="D217" s="228"/>
      <c r="E217" s="498"/>
      <c r="F217" s="44" t="s">
        <v>200</v>
      </c>
      <c r="G217" s="208"/>
      <c r="H217" s="217"/>
      <c r="I217" s="208"/>
      <c r="J217" s="217"/>
    </row>
    <row r="218" spans="2:10" s="207" customFormat="1" ht="24" thickBot="1">
      <c r="B218" s="227">
        <v>22020100</v>
      </c>
      <c r="C218" s="131" t="s">
        <v>643</v>
      </c>
      <c r="D218" s="228"/>
      <c r="E218" s="498"/>
      <c r="F218" s="44" t="s">
        <v>201</v>
      </c>
      <c r="G218" s="208"/>
      <c r="H218" s="217"/>
      <c r="I218" s="208"/>
      <c r="J218" s="217"/>
    </row>
    <row r="219" spans="2:10" s="207" customFormat="1" ht="24" thickBot="1">
      <c r="B219" s="67">
        <v>22020101</v>
      </c>
      <c r="C219" s="131" t="s">
        <v>643</v>
      </c>
      <c r="D219" s="228"/>
      <c r="E219" s="496">
        <v>31922905</v>
      </c>
      <c r="F219" s="258" t="s">
        <v>843</v>
      </c>
      <c r="G219" s="208">
        <v>2001700</v>
      </c>
      <c r="H219" s="217">
        <v>2427900</v>
      </c>
      <c r="I219" s="208"/>
      <c r="J219" s="217">
        <v>2427900</v>
      </c>
    </row>
    <row r="220" spans="2:10" s="207" customFormat="1" ht="23.4">
      <c r="B220" s="67">
        <v>22020102</v>
      </c>
      <c r="C220" s="131" t="s">
        <v>643</v>
      </c>
      <c r="D220" s="228"/>
      <c r="E220" s="496">
        <v>31922905</v>
      </c>
      <c r="F220" s="258" t="s">
        <v>203</v>
      </c>
      <c r="G220" s="208"/>
      <c r="H220" s="217"/>
      <c r="I220" s="208"/>
      <c r="J220" s="217"/>
    </row>
    <row r="221" spans="2:10" s="207" customFormat="1" ht="23.4">
      <c r="B221" s="67">
        <v>22020103</v>
      </c>
      <c r="C221" s="131" t="s">
        <v>643</v>
      </c>
      <c r="D221" s="228"/>
      <c r="E221" s="504"/>
      <c r="F221" s="258" t="s">
        <v>204</v>
      </c>
      <c r="G221" s="208"/>
      <c r="H221" s="217"/>
      <c r="I221" s="208"/>
      <c r="J221" s="217"/>
    </row>
    <row r="222" spans="2:10" s="207" customFormat="1" ht="23.4">
      <c r="B222" s="67">
        <v>22020104</v>
      </c>
      <c r="C222" s="131" t="s">
        <v>643</v>
      </c>
      <c r="D222" s="228"/>
      <c r="E222" s="504"/>
      <c r="F222" s="258" t="s">
        <v>205</v>
      </c>
      <c r="G222" s="208"/>
      <c r="H222" s="217"/>
      <c r="I222" s="208"/>
      <c r="J222" s="217"/>
    </row>
    <row r="223" spans="2:10" s="207" customFormat="1" ht="24" thickBot="1">
      <c r="B223" s="227">
        <v>22020300</v>
      </c>
      <c r="C223" s="131"/>
      <c r="D223" s="228"/>
      <c r="E223" s="498"/>
      <c r="F223" s="44" t="s">
        <v>513</v>
      </c>
      <c r="G223" s="246"/>
      <c r="H223" s="259"/>
      <c r="I223" s="246"/>
      <c r="J223" s="259"/>
    </row>
    <row r="224" spans="2:10" s="207" customFormat="1" ht="23.4">
      <c r="B224" s="29">
        <v>22020302</v>
      </c>
      <c r="C224" s="131" t="s">
        <v>643</v>
      </c>
      <c r="D224" s="104"/>
      <c r="E224" s="496">
        <v>31922905</v>
      </c>
      <c r="F224" s="30" t="s">
        <v>507</v>
      </c>
      <c r="G224" s="208"/>
      <c r="H224" s="217"/>
      <c r="I224" s="208"/>
      <c r="J224" s="217"/>
    </row>
    <row r="225" spans="2:10" s="207" customFormat="1" ht="24" thickBot="1">
      <c r="B225" s="227">
        <v>22020500</v>
      </c>
      <c r="C225" s="146"/>
      <c r="D225" s="228"/>
      <c r="E225" s="498"/>
      <c r="F225" s="44" t="s">
        <v>492</v>
      </c>
      <c r="G225" s="246"/>
      <c r="H225" s="259"/>
      <c r="I225" s="246"/>
      <c r="J225" s="259"/>
    </row>
    <row r="226" spans="2:10" s="207" customFormat="1" ht="23.4">
      <c r="B226" s="29">
        <v>22020601</v>
      </c>
      <c r="C226" s="131" t="s">
        <v>643</v>
      </c>
      <c r="D226" s="104"/>
      <c r="E226" s="496">
        <v>31922905</v>
      </c>
      <c r="F226" s="30" t="s">
        <v>514</v>
      </c>
      <c r="G226" s="208">
        <v>820000</v>
      </c>
      <c r="H226" s="217">
        <v>1400000</v>
      </c>
      <c r="I226" s="208">
        <v>1000000</v>
      </c>
      <c r="J226" s="217">
        <v>2000000</v>
      </c>
    </row>
    <row r="227" spans="2:10" s="207" customFormat="1" ht="24" thickBot="1">
      <c r="B227" s="81">
        <v>220210</v>
      </c>
      <c r="C227" s="131" t="s">
        <v>643</v>
      </c>
      <c r="D227" s="104"/>
      <c r="E227" s="488"/>
      <c r="F227" s="260" t="s">
        <v>676</v>
      </c>
      <c r="G227" s="208"/>
      <c r="H227" s="217"/>
      <c r="I227" s="208"/>
      <c r="J227" s="217"/>
    </row>
    <row r="228" spans="2:10" s="207" customFormat="1" ht="23.4">
      <c r="B228" s="84">
        <v>22021001</v>
      </c>
      <c r="C228" s="131" t="s">
        <v>643</v>
      </c>
      <c r="D228" s="104"/>
      <c r="E228" s="496">
        <v>31922905</v>
      </c>
      <c r="F228" s="85" t="s">
        <v>246</v>
      </c>
      <c r="G228" s="208">
        <v>700000</v>
      </c>
      <c r="H228" s="217">
        <v>1200000</v>
      </c>
      <c r="I228" s="208">
        <v>750000</v>
      </c>
      <c r="J228" s="217">
        <v>1500000</v>
      </c>
    </row>
    <row r="229" spans="2:10" s="207" customFormat="1" ht="44.4">
      <c r="B229" s="84">
        <v>22021002</v>
      </c>
      <c r="C229" s="131" t="s">
        <v>643</v>
      </c>
      <c r="D229" s="104"/>
      <c r="E229" s="495"/>
      <c r="F229" s="85" t="s">
        <v>248</v>
      </c>
      <c r="G229" s="208"/>
      <c r="H229" s="208"/>
      <c r="I229" s="208"/>
      <c r="J229" s="217"/>
    </row>
    <row r="230" spans="2:10" s="207" customFormat="1" ht="23.4">
      <c r="B230" s="84">
        <v>22021011</v>
      </c>
      <c r="C230" s="131" t="s">
        <v>643</v>
      </c>
      <c r="D230" s="104"/>
      <c r="E230" s="495"/>
      <c r="F230" s="261" t="s">
        <v>218</v>
      </c>
      <c r="G230" s="208"/>
      <c r="H230" s="208"/>
      <c r="I230" s="208"/>
      <c r="J230" s="217"/>
    </row>
    <row r="231" spans="2:10" s="207" customFormat="1" ht="23.4">
      <c r="B231" s="227"/>
      <c r="C231" s="146"/>
      <c r="D231" s="228"/>
      <c r="E231" s="498"/>
      <c r="F231" s="44" t="s">
        <v>161</v>
      </c>
      <c r="G231" s="246">
        <f>SUM(G207:G216)</f>
        <v>4035122.98</v>
      </c>
      <c r="H231" s="246">
        <f>SUM(H207:H216)</f>
        <v>4809308</v>
      </c>
      <c r="I231" s="246">
        <v>3606981</v>
      </c>
      <c r="J231" s="246">
        <v>5289308</v>
      </c>
    </row>
    <row r="232" spans="2:10" s="207" customFormat="1" ht="27.9" customHeight="1" thickBot="1">
      <c r="B232" s="117"/>
      <c r="C232" s="137"/>
      <c r="D232" s="118"/>
      <c r="E232" s="491"/>
      <c r="F232" s="242" t="s">
        <v>200</v>
      </c>
      <c r="G232" s="262">
        <f>SUM(G219:G230)</f>
        <v>3521700</v>
      </c>
      <c r="H232" s="262">
        <f>SUM(H219:H230)</f>
        <v>5027900</v>
      </c>
      <c r="I232" s="262">
        <v>1750000</v>
      </c>
      <c r="J232" s="262">
        <v>5927900</v>
      </c>
    </row>
    <row r="233" spans="2:10" s="207" customFormat="1" ht="27.9" customHeight="1" thickBot="1">
      <c r="B233" s="231"/>
      <c r="C233" s="149"/>
      <c r="D233" s="233"/>
      <c r="E233" s="499"/>
      <c r="F233" s="263" t="s">
        <v>292</v>
      </c>
      <c r="G233" s="264">
        <f>G231+G232</f>
        <v>7556822.9800000004</v>
      </c>
      <c r="H233" s="264">
        <f>H231+H232</f>
        <v>9837208</v>
      </c>
      <c r="I233" s="264">
        <f>I231+I232</f>
        <v>5356981</v>
      </c>
      <c r="J233" s="264">
        <f>J231+J232</f>
        <v>11217208</v>
      </c>
    </row>
    <row r="234" spans="2:10" s="207" customFormat="1" ht="25.2">
      <c r="B234" s="721" t="s">
        <v>786</v>
      </c>
      <c r="C234" s="722"/>
      <c r="D234" s="722"/>
      <c r="E234" s="722"/>
      <c r="F234" s="722"/>
      <c r="G234" s="722"/>
      <c r="H234" s="722"/>
      <c r="I234" s="722"/>
      <c r="J234" s="723"/>
    </row>
    <row r="235" spans="2:10" s="207" customFormat="1" ht="22.2">
      <c r="B235" s="718" t="s">
        <v>479</v>
      </c>
      <c r="C235" s="719"/>
      <c r="D235" s="719"/>
      <c r="E235" s="719"/>
      <c r="F235" s="719"/>
      <c r="G235" s="719"/>
      <c r="H235" s="719"/>
      <c r="I235" s="719"/>
      <c r="J235" s="720"/>
    </row>
    <row r="236" spans="2:10" s="207" customFormat="1" ht="22.2">
      <c r="B236" s="718" t="s">
        <v>987</v>
      </c>
      <c r="C236" s="719"/>
      <c r="D236" s="719"/>
      <c r="E236" s="719"/>
      <c r="F236" s="719"/>
      <c r="G236" s="719"/>
      <c r="H236" s="719"/>
      <c r="I236" s="719"/>
      <c r="J236" s="720"/>
    </row>
    <row r="237" spans="2:10" s="207" customFormat="1" ht="30.75" customHeight="1" thickBot="1">
      <c r="B237" s="734" t="s">
        <v>273</v>
      </c>
      <c r="C237" s="735"/>
      <c r="D237" s="735"/>
      <c r="E237" s="735"/>
      <c r="F237" s="735"/>
      <c r="G237" s="735"/>
      <c r="H237" s="735"/>
      <c r="I237" s="735"/>
      <c r="J237" s="736"/>
    </row>
    <row r="238" spans="2:10" s="207" customFormat="1" ht="22.8" thickBot="1">
      <c r="B238" s="725" t="s">
        <v>414</v>
      </c>
      <c r="C238" s="726"/>
      <c r="D238" s="726"/>
      <c r="E238" s="726"/>
      <c r="F238" s="726"/>
      <c r="G238" s="726"/>
      <c r="H238" s="726"/>
      <c r="I238" s="726"/>
      <c r="J238" s="727"/>
    </row>
    <row r="239" spans="2:10" s="52" customFormat="1" ht="70.8" thickBot="1">
      <c r="B239" s="20" t="s">
        <v>459</v>
      </c>
      <c r="C239" s="128" t="s">
        <v>455</v>
      </c>
      <c r="D239" s="99" t="s">
        <v>451</v>
      </c>
      <c r="E239" s="487" t="s">
        <v>454</v>
      </c>
      <c r="F239" s="100" t="s">
        <v>1</v>
      </c>
      <c r="G239" s="20" t="s">
        <v>936</v>
      </c>
      <c r="H239" s="20" t="s">
        <v>935</v>
      </c>
      <c r="I239" s="20" t="s">
        <v>934</v>
      </c>
      <c r="J239" s="20" t="s">
        <v>988</v>
      </c>
    </row>
    <row r="240" spans="2:10" s="207" customFormat="1" ht="23.4">
      <c r="B240" s="235">
        <v>20000000</v>
      </c>
      <c r="C240" s="151"/>
      <c r="D240" s="236"/>
      <c r="E240" s="500"/>
      <c r="F240" s="237" t="s">
        <v>160</v>
      </c>
      <c r="G240" s="238"/>
      <c r="H240" s="238"/>
      <c r="I240" s="238"/>
      <c r="J240" s="239"/>
    </row>
    <row r="241" spans="2:10" s="207" customFormat="1" ht="23.4">
      <c r="B241" s="215">
        <v>21000000</v>
      </c>
      <c r="C241" s="142"/>
      <c r="D241" s="77"/>
      <c r="E241" s="494"/>
      <c r="F241" s="216" t="s">
        <v>161</v>
      </c>
      <c r="G241" s="208"/>
      <c r="H241" s="208"/>
      <c r="I241" s="208"/>
      <c r="J241" s="217"/>
    </row>
    <row r="242" spans="2:10" s="207" customFormat="1" ht="24" thickBot="1">
      <c r="B242" s="215">
        <v>21010000</v>
      </c>
      <c r="C242" s="142"/>
      <c r="D242" s="77"/>
      <c r="E242" s="494"/>
      <c r="F242" s="216" t="s">
        <v>162</v>
      </c>
      <c r="G242" s="208"/>
      <c r="H242" s="208"/>
      <c r="I242" s="208"/>
      <c r="J242" s="217"/>
    </row>
    <row r="243" spans="2:10" s="207" customFormat="1" ht="24" thickBot="1">
      <c r="B243" s="221">
        <v>21010103</v>
      </c>
      <c r="C243" s="131" t="s">
        <v>643</v>
      </c>
      <c r="D243" s="25"/>
      <c r="E243" s="496">
        <v>31922905</v>
      </c>
      <c r="F243" s="49" t="s">
        <v>164</v>
      </c>
      <c r="G243" s="208"/>
      <c r="H243" s="217"/>
      <c r="I243" s="208"/>
      <c r="J243" s="217"/>
    </row>
    <row r="244" spans="2:10" s="207" customFormat="1" ht="24" thickBot="1">
      <c r="B244" s="221">
        <v>21010104</v>
      </c>
      <c r="C244" s="131" t="s">
        <v>643</v>
      </c>
      <c r="D244" s="25"/>
      <c r="E244" s="496">
        <v>31922905</v>
      </c>
      <c r="F244" s="49" t="s">
        <v>165</v>
      </c>
      <c r="G244" s="208">
        <v>3992112.11</v>
      </c>
      <c r="H244" s="217">
        <v>463555</v>
      </c>
      <c r="I244" s="208">
        <v>347666</v>
      </c>
      <c r="J244" s="217">
        <v>1154033</v>
      </c>
    </row>
    <row r="245" spans="2:10" s="207" customFormat="1" ht="24" thickBot="1">
      <c r="B245" s="221">
        <v>21010105</v>
      </c>
      <c r="C245" s="131" t="s">
        <v>643</v>
      </c>
      <c r="D245" s="25"/>
      <c r="E245" s="496">
        <v>31922905</v>
      </c>
      <c r="F245" s="49" t="s">
        <v>674</v>
      </c>
      <c r="G245" s="208"/>
      <c r="H245" s="217"/>
      <c r="I245" s="208"/>
      <c r="J245" s="217"/>
    </row>
    <row r="246" spans="2:10" s="207" customFormat="1" ht="23.4">
      <c r="B246" s="240"/>
      <c r="C246" s="131" t="s">
        <v>643</v>
      </c>
      <c r="D246" s="25"/>
      <c r="E246" s="496">
        <v>31922905</v>
      </c>
      <c r="F246" s="49" t="s">
        <v>675</v>
      </c>
      <c r="G246" s="208"/>
      <c r="H246" s="217"/>
      <c r="I246" s="208"/>
      <c r="J246" s="217"/>
    </row>
    <row r="247" spans="2:10" s="207" customFormat="1" ht="45" thickBot="1">
      <c r="B247" s="215">
        <v>21020300</v>
      </c>
      <c r="C247" s="142"/>
      <c r="D247" s="77"/>
      <c r="E247" s="494"/>
      <c r="F247" s="216" t="s">
        <v>189</v>
      </c>
      <c r="G247" s="208"/>
      <c r="H247" s="217"/>
      <c r="I247" s="208"/>
      <c r="J247" s="217"/>
    </row>
    <row r="248" spans="2:10" s="207" customFormat="1" ht="24" thickBot="1">
      <c r="B248" s="221">
        <v>21020301</v>
      </c>
      <c r="C248" s="131" t="s">
        <v>643</v>
      </c>
      <c r="D248" s="25"/>
      <c r="E248" s="496">
        <v>31922905</v>
      </c>
      <c r="F248" s="53" t="s">
        <v>174</v>
      </c>
      <c r="G248" s="208"/>
      <c r="H248" s="217"/>
      <c r="I248" s="208"/>
      <c r="J248" s="217"/>
    </row>
    <row r="249" spans="2:10" s="207" customFormat="1" ht="24" thickBot="1">
      <c r="B249" s="221">
        <v>21020302</v>
      </c>
      <c r="C249" s="131" t="s">
        <v>643</v>
      </c>
      <c r="D249" s="25"/>
      <c r="E249" s="496">
        <v>31922905</v>
      </c>
      <c r="F249" s="53" t="s">
        <v>175</v>
      </c>
      <c r="G249" s="208"/>
      <c r="H249" s="217"/>
      <c r="I249" s="208"/>
      <c r="J249" s="217"/>
    </row>
    <row r="250" spans="2:10" s="207" customFormat="1" ht="24" thickBot="1">
      <c r="B250" s="221">
        <v>21020303</v>
      </c>
      <c r="C250" s="131" t="s">
        <v>643</v>
      </c>
      <c r="D250" s="25"/>
      <c r="E250" s="496">
        <v>31922905</v>
      </c>
      <c r="F250" s="53" t="s">
        <v>176</v>
      </c>
      <c r="G250" s="208"/>
      <c r="H250" s="217"/>
      <c r="I250" s="208"/>
      <c r="J250" s="217"/>
    </row>
    <row r="251" spans="2:10" s="207" customFormat="1" ht="24" thickBot="1">
      <c r="B251" s="221">
        <v>21020304</v>
      </c>
      <c r="C251" s="131" t="s">
        <v>643</v>
      </c>
      <c r="D251" s="25"/>
      <c r="E251" s="496">
        <v>31922905</v>
      </c>
      <c r="F251" s="53" t="s">
        <v>177</v>
      </c>
      <c r="G251" s="208"/>
      <c r="H251" s="217"/>
      <c r="I251" s="208"/>
      <c r="J251" s="217"/>
    </row>
    <row r="252" spans="2:10" s="207" customFormat="1" ht="24" thickBot="1">
      <c r="B252" s="221">
        <v>21020312</v>
      </c>
      <c r="C252" s="131" t="s">
        <v>643</v>
      </c>
      <c r="D252" s="25"/>
      <c r="E252" s="496">
        <v>31922905</v>
      </c>
      <c r="F252" s="53" t="s">
        <v>914</v>
      </c>
      <c r="G252" s="208"/>
      <c r="H252" s="217"/>
      <c r="I252" s="208"/>
      <c r="J252" s="217"/>
    </row>
    <row r="253" spans="2:10" s="207" customFormat="1" ht="23.4">
      <c r="B253" s="221">
        <v>21020315</v>
      </c>
      <c r="C253" s="131" t="s">
        <v>643</v>
      </c>
      <c r="D253" s="25"/>
      <c r="E253" s="496">
        <v>31922905</v>
      </c>
      <c r="F253" s="53" t="s">
        <v>183</v>
      </c>
      <c r="G253" s="208"/>
      <c r="H253" s="217"/>
      <c r="I253" s="208"/>
      <c r="J253" s="217"/>
    </row>
    <row r="254" spans="2:10" s="207" customFormat="1" ht="23.4">
      <c r="B254" s="215">
        <v>21020400</v>
      </c>
      <c r="C254" s="142"/>
      <c r="D254" s="77"/>
      <c r="E254" s="494"/>
      <c r="F254" s="216" t="s">
        <v>190</v>
      </c>
      <c r="G254" s="208"/>
      <c r="H254" s="217"/>
      <c r="I254" s="208"/>
      <c r="J254" s="217"/>
    </row>
    <row r="255" spans="2:10" s="207" customFormat="1" ht="23.4">
      <c r="B255" s="221">
        <v>21020401</v>
      </c>
      <c r="C255" s="131" t="s">
        <v>643</v>
      </c>
      <c r="D255" s="25"/>
      <c r="E255" s="505"/>
      <c r="F255" s="53" t="s">
        <v>174</v>
      </c>
      <c r="G255" s="208">
        <v>97300.3</v>
      </c>
      <c r="H255" s="217">
        <v>120158</v>
      </c>
      <c r="I255" s="208">
        <v>90118</v>
      </c>
      <c r="J255" s="217">
        <v>235908</v>
      </c>
    </row>
    <row r="256" spans="2:10" s="207" customFormat="1" ht="23.4">
      <c r="B256" s="221">
        <v>21020402</v>
      </c>
      <c r="C256" s="131" t="s">
        <v>643</v>
      </c>
      <c r="D256" s="25"/>
      <c r="E256" s="505"/>
      <c r="F256" s="53" t="s">
        <v>175</v>
      </c>
      <c r="G256" s="208">
        <v>50112.11</v>
      </c>
      <c r="H256" s="217">
        <v>68663</v>
      </c>
      <c r="I256" s="208">
        <v>51497</v>
      </c>
      <c r="J256" s="217">
        <v>134796</v>
      </c>
    </row>
    <row r="257" spans="2:10" s="207" customFormat="1" ht="23.4">
      <c r="B257" s="221">
        <v>21020403</v>
      </c>
      <c r="C257" s="131" t="s">
        <v>643</v>
      </c>
      <c r="D257" s="25"/>
      <c r="E257" s="505"/>
      <c r="F257" s="53" t="s">
        <v>176</v>
      </c>
      <c r="G257" s="208">
        <v>6201.9</v>
      </c>
      <c r="H257" s="217">
        <v>8316</v>
      </c>
      <c r="I257" s="208">
        <v>6237</v>
      </c>
      <c r="J257" s="217">
        <v>8640</v>
      </c>
    </row>
    <row r="258" spans="2:10" s="207" customFormat="1" ht="23.4">
      <c r="B258" s="221">
        <v>21020404</v>
      </c>
      <c r="C258" s="131" t="s">
        <v>643</v>
      </c>
      <c r="D258" s="25"/>
      <c r="E258" s="505"/>
      <c r="F258" s="53" t="s">
        <v>177</v>
      </c>
      <c r="G258" s="208">
        <v>124420.2</v>
      </c>
      <c r="H258" s="217">
        <v>17166</v>
      </c>
      <c r="I258" s="208">
        <v>12876</v>
      </c>
      <c r="J258" s="217">
        <v>33656</v>
      </c>
    </row>
    <row r="259" spans="2:10" s="207" customFormat="1" ht="23.4">
      <c r="B259" s="221">
        <v>21020413</v>
      </c>
      <c r="C259" s="131" t="s">
        <v>643</v>
      </c>
      <c r="D259" s="25"/>
      <c r="E259" s="505"/>
      <c r="F259" s="53" t="s">
        <v>181</v>
      </c>
      <c r="G259" s="208"/>
      <c r="H259" s="217"/>
      <c r="I259" s="208"/>
      <c r="J259" s="217"/>
    </row>
    <row r="260" spans="2:10" s="207" customFormat="1" ht="23.4">
      <c r="B260" s="221">
        <v>21020415</v>
      </c>
      <c r="C260" s="131" t="s">
        <v>643</v>
      </c>
      <c r="D260" s="25"/>
      <c r="E260" s="505"/>
      <c r="F260" s="53" t="s">
        <v>183</v>
      </c>
      <c r="G260" s="208">
        <v>30112.11</v>
      </c>
      <c r="H260" s="217">
        <v>43565</v>
      </c>
      <c r="I260" s="208">
        <v>32673</v>
      </c>
      <c r="J260" s="217">
        <v>57696</v>
      </c>
    </row>
    <row r="261" spans="2:10" s="207" customFormat="1" ht="23.4">
      <c r="B261" s="227">
        <v>22020000</v>
      </c>
      <c r="C261" s="146"/>
      <c r="D261" s="228"/>
      <c r="E261" s="498"/>
      <c r="F261" s="44" t="s">
        <v>200</v>
      </c>
      <c r="G261" s="208"/>
      <c r="H261" s="217"/>
      <c r="I261" s="208"/>
      <c r="J261" s="217"/>
    </row>
    <row r="262" spans="2:10" s="207" customFormat="1" ht="39.75" customHeight="1" thickBot="1">
      <c r="B262" s="227">
        <v>22020700</v>
      </c>
      <c r="C262" s="146"/>
      <c r="D262" s="228"/>
      <c r="E262" s="498"/>
      <c r="F262" s="44" t="s">
        <v>232</v>
      </c>
      <c r="G262" s="208"/>
      <c r="H262" s="217"/>
      <c r="I262" s="208"/>
      <c r="J262" s="217"/>
    </row>
    <row r="263" spans="2:10" s="207" customFormat="1" ht="23.4">
      <c r="B263" s="29">
        <v>22020703</v>
      </c>
      <c r="C263" s="131" t="s">
        <v>643</v>
      </c>
      <c r="D263" s="104"/>
      <c r="E263" s="496">
        <v>31922905</v>
      </c>
      <c r="F263" s="30" t="s">
        <v>234</v>
      </c>
      <c r="G263" s="208">
        <v>5000000</v>
      </c>
      <c r="H263" s="217">
        <v>3000000</v>
      </c>
      <c r="I263" s="208">
        <v>2000000</v>
      </c>
      <c r="J263" s="217">
        <v>3000000</v>
      </c>
    </row>
    <row r="264" spans="2:10" s="207" customFormat="1" ht="23.4">
      <c r="B264" s="227"/>
      <c r="C264" s="146"/>
      <c r="D264" s="228"/>
      <c r="E264" s="498"/>
      <c r="F264" s="44" t="s">
        <v>161</v>
      </c>
      <c r="G264" s="246">
        <f>SUM(G243:G260)</f>
        <v>4300258.7299999995</v>
      </c>
      <c r="H264" s="246">
        <f>SUM(H243:H260)</f>
        <v>721423</v>
      </c>
      <c r="I264" s="246">
        <v>541067</v>
      </c>
      <c r="J264" s="246">
        <v>1624769</v>
      </c>
    </row>
    <row r="265" spans="2:10" s="207" customFormat="1" ht="27.9" customHeight="1" thickBot="1">
      <c r="B265" s="117"/>
      <c r="C265" s="137"/>
      <c r="D265" s="118"/>
      <c r="E265" s="491"/>
      <c r="F265" s="242" t="s">
        <v>200</v>
      </c>
      <c r="G265" s="262">
        <f>SUM(G263)</f>
        <v>5000000</v>
      </c>
      <c r="H265" s="262">
        <f>SUM(H263)</f>
        <v>3000000</v>
      </c>
      <c r="I265" s="262">
        <v>2000000</v>
      </c>
      <c r="J265" s="262">
        <v>3000000</v>
      </c>
    </row>
    <row r="266" spans="2:10" s="207" customFormat="1" ht="27.9" customHeight="1" thickBot="1">
      <c r="B266" s="110"/>
      <c r="C266" s="159"/>
      <c r="D266" s="254"/>
      <c r="E266" s="503"/>
      <c r="F266" s="62" t="s">
        <v>292</v>
      </c>
      <c r="G266" s="265">
        <f>G264+G265</f>
        <v>9300258.7300000004</v>
      </c>
      <c r="H266" s="265">
        <f>H264+H265</f>
        <v>3721423</v>
      </c>
      <c r="I266" s="265">
        <v>2541067</v>
      </c>
      <c r="J266" s="265">
        <v>4624769</v>
      </c>
    </row>
    <row r="267" spans="2:10" ht="25.2">
      <c r="B267" s="721" t="s">
        <v>786</v>
      </c>
      <c r="C267" s="722"/>
      <c r="D267" s="722"/>
      <c r="E267" s="722"/>
      <c r="F267" s="722"/>
      <c r="G267" s="722"/>
      <c r="H267" s="722"/>
      <c r="I267" s="722"/>
      <c r="J267" s="723"/>
    </row>
    <row r="268" spans="2:10" ht="22.2">
      <c r="B268" s="718" t="s">
        <v>479</v>
      </c>
      <c r="C268" s="719"/>
      <c r="D268" s="719"/>
      <c r="E268" s="719"/>
      <c r="F268" s="719"/>
      <c r="G268" s="719"/>
      <c r="H268" s="719"/>
      <c r="I268" s="719"/>
      <c r="J268" s="720"/>
    </row>
    <row r="269" spans="2:10" ht="22.2">
      <c r="B269" s="718" t="s">
        <v>987</v>
      </c>
      <c r="C269" s="719"/>
      <c r="D269" s="719"/>
      <c r="E269" s="719"/>
      <c r="F269" s="719"/>
      <c r="G269" s="719"/>
      <c r="H269" s="719"/>
      <c r="I269" s="719"/>
      <c r="J269" s="720"/>
    </row>
    <row r="270" spans="2:10" ht="36" customHeight="1" thickBot="1">
      <c r="B270" s="734" t="s">
        <v>327</v>
      </c>
      <c r="C270" s="735"/>
      <c r="D270" s="735"/>
      <c r="E270" s="735"/>
      <c r="F270" s="735"/>
      <c r="G270" s="735"/>
      <c r="H270" s="735"/>
      <c r="I270" s="735"/>
      <c r="J270" s="736"/>
    </row>
    <row r="271" spans="2:10" s="207" customFormat="1" ht="22.8" thickBot="1">
      <c r="B271" s="737" t="s">
        <v>383</v>
      </c>
      <c r="C271" s="738"/>
      <c r="D271" s="738"/>
      <c r="E271" s="738"/>
      <c r="F271" s="738"/>
      <c r="G271" s="738"/>
      <c r="H271" s="738"/>
      <c r="I271" s="738"/>
      <c r="J271" s="739"/>
    </row>
    <row r="272" spans="2:10" s="52" customFormat="1" ht="70.8" thickBot="1">
      <c r="B272" s="20" t="s">
        <v>459</v>
      </c>
      <c r="C272" s="128" t="s">
        <v>455</v>
      </c>
      <c r="D272" s="99" t="s">
        <v>451</v>
      </c>
      <c r="E272" s="487" t="s">
        <v>454</v>
      </c>
      <c r="F272" s="100" t="s">
        <v>1</v>
      </c>
      <c r="G272" s="20" t="s">
        <v>936</v>
      </c>
      <c r="H272" s="20" t="s">
        <v>935</v>
      </c>
      <c r="I272" s="20" t="s">
        <v>934</v>
      </c>
      <c r="J272" s="20" t="s">
        <v>988</v>
      </c>
    </row>
    <row r="273" spans="2:10" s="207" customFormat="1" ht="27.9" customHeight="1">
      <c r="B273" s="23">
        <v>11200100001</v>
      </c>
      <c r="C273" s="131" t="s">
        <v>643</v>
      </c>
      <c r="D273" s="25"/>
      <c r="E273" s="496">
        <v>31922905</v>
      </c>
      <c r="F273" s="102" t="s">
        <v>349</v>
      </c>
      <c r="G273" s="103">
        <f>G333</f>
        <v>63981845.829999998</v>
      </c>
      <c r="H273" s="103">
        <f>H333</f>
        <v>87892100</v>
      </c>
      <c r="I273" s="103">
        <v>49222611</v>
      </c>
      <c r="J273" s="103">
        <v>108172100</v>
      </c>
    </row>
    <row r="274" spans="2:10" s="207" customFormat="1" ht="27.9" customHeight="1">
      <c r="B274" s="227"/>
      <c r="C274" s="146"/>
      <c r="D274" s="228"/>
      <c r="E274" s="498"/>
      <c r="F274" s="229"/>
      <c r="G274" s="266"/>
      <c r="H274" s="246"/>
      <c r="I274" s="246"/>
      <c r="J274" s="55"/>
    </row>
    <row r="275" spans="2:10" s="207" customFormat="1" ht="27.9" customHeight="1">
      <c r="B275" s="227"/>
      <c r="C275" s="146"/>
      <c r="D275" s="228"/>
      <c r="E275" s="498"/>
      <c r="F275" s="229"/>
      <c r="G275" s="266"/>
      <c r="H275" s="246"/>
      <c r="I275" s="246"/>
      <c r="J275" s="55"/>
    </row>
    <row r="276" spans="2:10" s="207" customFormat="1" ht="27.9" customHeight="1">
      <c r="B276" s="227"/>
      <c r="C276" s="146"/>
      <c r="D276" s="228"/>
      <c r="E276" s="498"/>
      <c r="F276" s="229"/>
      <c r="G276" s="266"/>
      <c r="H276" s="246"/>
      <c r="I276" s="246"/>
      <c r="J276" s="55"/>
    </row>
    <row r="277" spans="2:10" s="207" customFormat="1" ht="27.9" customHeight="1">
      <c r="B277" s="227"/>
      <c r="C277" s="146"/>
      <c r="D277" s="228"/>
      <c r="E277" s="498"/>
      <c r="F277" s="229"/>
      <c r="G277" s="266"/>
      <c r="H277" s="246"/>
      <c r="I277" s="246"/>
      <c r="J277" s="55"/>
    </row>
    <row r="278" spans="2:10" s="207" customFormat="1" ht="27.9" customHeight="1">
      <c r="B278" s="227"/>
      <c r="C278" s="146"/>
      <c r="D278" s="228"/>
      <c r="E278" s="498"/>
      <c r="F278" s="229"/>
      <c r="G278" s="266"/>
      <c r="H278" s="246"/>
      <c r="I278" s="246"/>
      <c r="J278" s="55"/>
    </row>
    <row r="279" spans="2:10" s="207" customFormat="1" ht="27.9" customHeight="1">
      <c r="B279" s="227"/>
      <c r="C279" s="146"/>
      <c r="D279" s="228"/>
      <c r="E279" s="498"/>
      <c r="F279" s="229"/>
      <c r="G279" s="266"/>
      <c r="H279" s="246"/>
      <c r="I279" s="246"/>
      <c r="J279" s="55"/>
    </row>
    <row r="280" spans="2:10" s="207" customFormat="1" ht="27.9" customHeight="1">
      <c r="B280" s="227"/>
      <c r="C280" s="146"/>
      <c r="D280" s="228"/>
      <c r="E280" s="498"/>
      <c r="F280" s="229"/>
      <c r="G280" s="266"/>
      <c r="H280" s="246"/>
      <c r="I280" s="246"/>
      <c r="J280" s="55"/>
    </row>
    <row r="281" spans="2:10" s="207" customFormat="1" ht="27.9" customHeight="1">
      <c r="B281" s="227"/>
      <c r="C281" s="146"/>
      <c r="D281" s="228"/>
      <c r="E281" s="498"/>
      <c r="F281" s="229"/>
      <c r="G281" s="266"/>
      <c r="H281" s="246"/>
      <c r="I281" s="246"/>
      <c r="J281" s="55"/>
    </row>
    <row r="282" spans="2:10" s="207" customFormat="1" ht="27.9" customHeight="1">
      <c r="B282" s="227"/>
      <c r="C282" s="146"/>
      <c r="D282" s="228"/>
      <c r="E282" s="498"/>
      <c r="F282" s="229"/>
      <c r="G282" s="266"/>
      <c r="H282" s="246"/>
      <c r="I282" s="246"/>
      <c r="J282" s="55"/>
    </row>
    <row r="283" spans="2:10" s="207" customFormat="1" ht="27.9" customHeight="1">
      <c r="B283" s="227"/>
      <c r="C283" s="146"/>
      <c r="D283" s="228"/>
      <c r="E283" s="498"/>
      <c r="F283" s="229"/>
      <c r="G283" s="266"/>
      <c r="H283" s="246"/>
      <c r="I283" s="246"/>
      <c r="J283" s="55"/>
    </row>
    <row r="284" spans="2:10" s="207" customFormat="1" ht="27.9" customHeight="1">
      <c r="B284" s="227"/>
      <c r="C284" s="146"/>
      <c r="D284" s="228"/>
      <c r="E284" s="498"/>
      <c r="F284" s="229"/>
      <c r="G284" s="266"/>
      <c r="H284" s="246"/>
      <c r="I284" s="246"/>
      <c r="J284" s="55"/>
    </row>
    <row r="285" spans="2:10" s="207" customFormat="1" ht="27.9" customHeight="1">
      <c r="B285" s="227"/>
      <c r="C285" s="146"/>
      <c r="D285" s="228"/>
      <c r="E285" s="498"/>
      <c r="F285" s="229"/>
      <c r="G285" s="266"/>
      <c r="H285" s="246"/>
      <c r="I285" s="246"/>
      <c r="J285" s="55"/>
    </row>
    <row r="286" spans="2:10" s="207" customFormat="1" ht="27.9" customHeight="1">
      <c r="B286" s="227"/>
      <c r="C286" s="146"/>
      <c r="D286" s="228"/>
      <c r="E286" s="498"/>
      <c r="F286" s="229"/>
      <c r="G286" s="266"/>
      <c r="H286" s="246"/>
      <c r="I286" s="246"/>
      <c r="J286" s="55"/>
    </row>
    <row r="287" spans="2:10" s="207" customFormat="1" ht="27.9" customHeight="1">
      <c r="B287" s="227"/>
      <c r="C287" s="146"/>
      <c r="D287" s="228"/>
      <c r="E287" s="498"/>
      <c r="F287" s="229"/>
      <c r="G287" s="266"/>
      <c r="H287" s="246"/>
      <c r="I287" s="246"/>
      <c r="J287" s="55"/>
    </row>
    <row r="288" spans="2:10" s="207" customFormat="1" ht="27.9" customHeight="1" thickBot="1">
      <c r="B288" s="227"/>
      <c r="C288" s="146"/>
      <c r="D288" s="228"/>
      <c r="E288" s="498"/>
      <c r="F288" s="229"/>
      <c r="G288" s="266"/>
      <c r="H288" s="246"/>
      <c r="I288" s="246"/>
      <c r="J288" s="55"/>
    </row>
    <row r="289" spans="2:10" s="207" customFormat="1" ht="27.9" customHeight="1" thickBot="1">
      <c r="B289" s="110"/>
      <c r="C289" s="159"/>
      <c r="D289" s="254"/>
      <c r="E289" s="503"/>
      <c r="F289" s="62" t="s">
        <v>292</v>
      </c>
      <c r="G289" s="112">
        <f>G273</f>
        <v>63981845.829999998</v>
      </c>
      <c r="H289" s="112">
        <f>H273</f>
        <v>87892100</v>
      </c>
      <c r="I289" s="112">
        <f>I273</f>
        <v>49222611</v>
      </c>
      <c r="J289" s="112">
        <v>108172100</v>
      </c>
    </row>
    <row r="290" spans="2:10" s="207" customFormat="1" ht="27.9" customHeight="1" thickBot="1">
      <c r="B290" s="728" t="s">
        <v>500</v>
      </c>
      <c r="C290" s="729"/>
      <c r="D290" s="729"/>
      <c r="E290" s="729"/>
      <c r="F290" s="729"/>
      <c r="G290" s="729"/>
      <c r="H290" s="729"/>
      <c r="I290" s="729"/>
      <c r="J290" s="730"/>
    </row>
    <row r="291" spans="2:10" s="207" customFormat="1" ht="23.4">
      <c r="B291" s="113"/>
      <c r="C291" s="135"/>
      <c r="D291" s="114"/>
      <c r="E291" s="490"/>
      <c r="F291" s="115" t="s">
        <v>161</v>
      </c>
      <c r="G291" s="116">
        <f>G331</f>
        <v>47869545.829999998</v>
      </c>
      <c r="H291" s="116">
        <f>H331</f>
        <v>47506148</v>
      </c>
      <c r="I291" s="116">
        <v>35629611</v>
      </c>
      <c r="J291" s="116">
        <v>52786148</v>
      </c>
    </row>
    <row r="292" spans="2:10" s="207" customFormat="1" ht="27.9" customHeight="1" thickBot="1">
      <c r="B292" s="117"/>
      <c r="C292" s="137"/>
      <c r="D292" s="118"/>
      <c r="E292" s="491"/>
      <c r="F292" s="119" t="s">
        <v>200</v>
      </c>
      <c r="G292" s="120">
        <f>G332</f>
        <v>16112300</v>
      </c>
      <c r="H292" s="120">
        <f>H332</f>
        <v>40385952</v>
      </c>
      <c r="I292" s="120">
        <v>13593000</v>
      </c>
      <c r="J292" s="120">
        <v>55385952</v>
      </c>
    </row>
    <row r="293" spans="2:10" s="207" customFormat="1" ht="27.9" customHeight="1" thickBot="1">
      <c r="B293" s="110"/>
      <c r="C293" s="159"/>
      <c r="D293" s="254"/>
      <c r="E293" s="503"/>
      <c r="F293" s="62" t="s">
        <v>292</v>
      </c>
      <c r="G293" s="112">
        <f>G291+G292</f>
        <v>63981845.829999998</v>
      </c>
      <c r="H293" s="112">
        <f>H291+H292</f>
        <v>87892100</v>
      </c>
      <c r="I293" s="112">
        <f>I289</f>
        <v>49222611</v>
      </c>
      <c r="J293" s="112">
        <v>108172100</v>
      </c>
    </row>
    <row r="294" spans="2:10" ht="25.2">
      <c r="B294" s="721" t="s">
        <v>786</v>
      </c>
      <c r="C294" s="722"/>
      <c r="D294" s="722"/>
      <c r="E294" s="722"/>
      <c r="F294" s="722"/>
      <c r="G294" s="722"/>
      <c r="H294" s="722"/>
      <c r="I294" s="722"/>
      <c r="J294" s="723"/>
    </row>
    <row r="295" spans="2:10" ht="22.2">
      <c r="B295" s="718" t="s">
        <v>479</v>
      </c>
      <c r="C295" s="719"/>
      <c r="D295" s="719"/>
      <c r="E295" s="719"/>
      <c r="F295" s="719"/>
      <c r="G295" s="719"/>
      <c r="H295" s="719"/>
      <c r="I295" s="719"/>
      <c r="J295" s="720"/>
    </row>
    <row r="296" spans="2:10" ht="22.2">
      <c r="B296" s="718" t="s">
        <v>987</v>
      </c>
      <c r="C296" s="719"/>
      <c r="D296" s="719"/>
      <c r="E296" s="719"/>
      <c r="F296" s="719"/>
      <c r="G296" s="719"/>
      <c r="H296" s="719"/>
      <c r="I296" s="719"/>
      <c r="J296" s="720"/>
    </row>
    <row r="297" spans="2:10" ht="27.75" customHeight="1" thickBot="1">
      <c r="B297" s="734" t="s">
        <v>273</v>
      </c>
      <c r="C297" s="735"/>
      <c r="D297" s="735"/>
      <c r="E297" s="735"/>
      <c r="F297" s="735"/>
      <c r="G297" s="735"/>
      <c r="H297" s="735"/>
      <c r="I297" s="735"/>
      <c r="J297" s="736"/>
    </row>
    <row r="298" spans="2:10" s="207" customFormat="1" ht="22.8" thickBot="1">
      <c r="B298" s="740" t="s">
        <v>460</v>
      </c>
      <c r="C298" s="741"/>
      <c r="D298" s="741"/>
      <c r="E298" s="741"/>
      <c r="F298" s="741"/>
      <c r="G298" s="741"/>
      <c r="H298" s="741"/>
      <c r="I298" s="741"/>
      <c r="J298" s="742"/>
    </row>
    <row r="299" spans="2:10" s="52" customFormat="1" ht="70.8" thickBot="1">
      <c r="B299" s="20" t="s">
        <v>459</v>
      </c>
      <c r="C299" s="128" t="s">
        <v>455</v>
      </c>
      <c r="D299" s="99" t="s">
        <v>451</v>
      </c>
      <c r="E299" s="487" t="s">
        <v>454</v>
      </c>
      <c r="F299" s="100" t="s">
        <v>1</v>
      </c>
      <c r="G299" s="20" t="s">
        <v>936</v>
      </c>
      <c r="H299" s="20" t="s">
        <v>935</v>
      </c>
      <c r="I299" s="20" t="s">
        <v>934</v>
      </c>
      <c r="J299" s="20" t="s">
        <v>988</v>
      </c>
    </row>
    <row r="300" spans="2:10" s="207" customFormat="1" ht="27.9" customHeight="1">
      <c r="B300" s="235">
        <v>20000000</v>
      </c>
      <c r="C300" s="161"/>
      <c r="D300" s="267"/>
      <c r="E300" s="506"/>
      <c r="F300" s="237" t="s">
        <v>160</v>
      </c>
      <c r="G300" s="268"/>
      <c r="H300" s="268"/>
      <c r="I300" s="268"/>
      <c r="J300" s="269"/>
    </row>
    <row r="301" spans="2:10" s="207" customFormat="1" ht="23.4">
      <c r="B301" s="215">
        <v>21000000</v>
      </c>
      <c r="C301" s="162"/>
      <c r="D301" s="270"/>
      <c r="E301" s="507"/>
      <c r="F301" s="216" t="s">
        <v>161</v>
      </c>
      <c r="G301" s="45"/>
      <c r="H301" s="45"/>
      <c r="I301" s="45"/>
      <c r="J301" s="46"/>
    </row>
    <row r="302" spans="2:10" s="207" customFormat="1" ht="27.9" customHeight="1" thickBot="1">
      <c r="B302" s="215">
        <v>21010000</v>
      </c>
      <c r="C302" s="162"/>
      <c r="D302" s="270"/>
      <c r="E302" s="507"/>
      <c r="F302" s="216" t="s">
        <v>162</v>
      </c>
      <c r="G302" s="45"/>
      <c r="H302" s="45"/>
      <c r="I302" s="45"/>
      <c r="J302" s="46"/>
    </row>
    <row r="303" spans="2:10" s="207" customFormat="1" ht="88.8">
      <c r="B303" s="218">
        <v>21010101</v>
      </c>
      <c r="C303" s="164" t="s">
        <v>643</v>
      </c>
      <c r="D303" s="271"/>
      <c r="E303" s="496">
        <v>31922905</v>
      </c>
      <c r="F303" s="49" t="s">
        <v>677</v>
      </c>
      <c r="G303" s="208">
        <v>7806900.1200000001</v>
      </c>
      <c r="H303" s="217">
        <v>8461984</v>
      </c>
      <c r="I303" s="208">
        <v>6346488</v>
      </c>
      <c r="J303" s="217">
        <v>13741984</v>
      </c>
    </row>
    <row r="304" spans="2:10" s="207" customFormat="1" ht="44.4">
      <c r="B304" s="272">
        <v>21020200</v>
      </c>
      <c r="C304" s="165"/>
      <c r="D304" s="273"/>
      <c r="E304" s="508"/>
      <c r="F304" s="274" t="s">
        <v>426</v>
      </c>
      <c r="G304" s="208"/>
      <c r="H304" s="217"/>
      <c r="I304" s="208"/>
      <c r="J304" s="217"/>
    </row>
    <row r="305" spans="2:10" s="207" customFormat="1" ht="24" thickBot="1">
      <c r="B305" s="221">
        <v>21020201</v>
      </c>
      <c r="C305" s="164" t="s">
        <v>643</v>
      </c>
      <c r="D305" s="275"/>
      <c r="E305" s="488"/>
      <c r="F305" s="276" t="s">
        <v>425</v>
      </c>
      <c r="G305" s="208">
        <v>3002900.9</v>
      </c>
      <c r="H305" s="217">
        <v>3810321</v>
      </c>
      <c r="I305" s="208">
        <v>2857740</v>
      </c>
      <c r="J305" s="217">
        <v>3810321</v>
      </c>
    </row>
    <row r="306" spans="2:10" s="207" customFormat="1" ht="24" thickBot="1">
      <c r="B306" s="221">
        <v>21020104</v>
      </c>
      <c r="C306" s="164" t="s">
        <v>643</v>
      </c>
      <c r="D306" s="275"/>
      <c r="E306" s="496">
        <v>31922905</v>
      </c>
      <c r="F306" s="53" t="s">
        <v>177</v>
      </c>
      <c r="G306" s="208">
        <v>2112600.12</v>
      </c>
      <c r="H306" s="217">
        <v>2538588</v>
      </c>
      <c r="I306" s="208">
        <v>1903941</v>
      </c>
      <c r="J306" s="217">
        <v>2538588</v>
      </c>
    </row>
    <row r="307" spans="2:10" s="207" customFormat="1" ht="24" thickBot="1">
      <c r="B307" s="221">
        <v>21020105</v>
      </c>
      <c r="C307" s="164" t="s">
        <v>643</v>
      </c>
      <c r="D307" s="275"/>
      <c r="E307" s="496">
        <v>31922905</v>
      </c>
      <c r="F307" s="53" t="s">
        <v>178</v>
      </c>
      <c r="G307" s="208">
        <v>120111.13</v>
      </c>
      <c r="H307" s="217">
        <v>132830</v>
      </c>
      <c r="I307" s="208">
        <v>99622</v>
      </c>
      <c r="J307" s="217">
        <v>132830</v>
      </c>
    </row>
    <row r="308" spans="2:10" s="207" customFormat="1" ht="24" thickBot="1">
      <c r="B308" s="221">
        <v>21020106</v>
      </c>
      <c r="C308" s="164" t="s">
        <v>643</v>
      </c>
      <c r="D308" s="275"/>
      <c r="E308" s="496">
        <v>31922905</v>
      </c>
      <c r="F308" s="53" t="s">
        <v>179</v>
      </c>
      <c r="G308" s="208">
        <v>10031112.199999999</v>
      </c>
      <c r="H308" s="217">
        <v>1538588</v>
      </c>
      <c r="I308" s="208">
        <v>1153941</v>
      </c>
      <c r="J308" s="217">
        <v>1538588</v>
      </c>
    </row>
    <row r="309" spans="2:10" s="207" customFormat="1" ht="24" thickBot="1">
      <c r="B309" s="221">
        <v>21200209</v>
      </c>
      <c r="C309" s="164" t="s">
        <v>643</v>
      </c>
      <c r="D309" s="275"/>
      <c r="E309" s="496">
        <v>31922905</v>
      </c>
      <c r="F309" s="53" t="s">
        <v>427</v>
      </c>
      <c r="G309" s="208">
        <v>730300.11</v>
      </c>
      <c r="H309" s="217">
        <v>862202</v>
      </c>
      <c r="I309" s="208">
        <v>646651</v>
      </c>
      <c r="J309" s="217">
        <v>862202</v>
      </c>
    </row>
    <row r="310" spans="2:10" s="207" customFormat="1" ht="24" thickBot="1">
      <c r="B310" s="221">
        <v>21200210</v>
      </c>
      <c r="C310" s="164" t="s">
        <v>643</v>
      </c>
      <c r="D310" s="275"/>
      <c r="E310" s="496">
        <v>31922905</v>
      </c>
      <c r="F310" s="53" t="s">
        <v>447</v>
      </c>
      <c r="G310" s="208">
        <v>15900320.1</v>
      </c>
      <c r="H310" s="217">
        <v>20552052</v>
      </c>
      <c r="I310" s="208">
        <v>15414039</v>
      </c>
      <c r="J310" s="217">
        <v>20552052</v>
      </c>
    </row>
    <row r="311" spans="2:10" s="207" customFormat="1" ht="27.9" customHeight="1" thickBot="1">
      <c r="B311" s="221">
        <v>21020112</v>
      </c>
      <c r="C311" s="164" t="s">
        <v>643</v>
      </c>
      <c r="D311" s="275"/>
      <c r="E311" s="496">
        <v>31922905</v>
      </c>
      <c r="F311" s="53" t="s">
        <v>429</v>
      </c>
      <c r="G311" s="208"/>
      <c r="H311" s="217"/>
      <c r="I311" s="208"/>
      <c r="J311" s="217"/>
    </row>
    <row r="312" spans="2:10" s="207" customFormat="1" ht="24" thickBot="1">
      <c r="B312" s="277">
        <v>21020114</v>
      </c>
      <c r="C312" s="164" t="s">
        <v>643</v>
      </c>
      <c r="D312" s="275"/>
      <c r="E312" s="496">
        <v>31922905</v>
      </c>
      <c r="F312" s="53" t="s">
        <v>182</v>
      </c>
      <c r="G312" s="208">
        <v>5142200.9000000004</v>
      </c>
      <c r="H312" s="217">
        <v>6346488</v>
      </c>
      <c r="I312" s="208">
        <v>4759866</v>
      </c>
      <c r="J312" s="217">
        <v>6346488</v>
      </c>
    </row>
    <row r="313" spans="2:10" s="207" customFormat="1" ht="27.9" customHeight="1" thickBot="1">
      <c r="B313" s="221">
        <v>21020117</v>
      </c>
      <c r="C313" s="164" t="s">
        <v>643</v>
      </c>
      <c r="D313" s="275"/>
      <c r="E313" s="496">
        <v>31922905</v>
      </c>
      <c r="F313" s="53" t="s">
        <v>306</v>
      </c>
      <c r="G313" s="208">
        <v>1042900.12</v>
      </c>
      <c r="H313" s="217">
        <v>1147599</v>
      </c>
      <c r="I313" s="208">
        <v>860699</v>
      </c>
      <c r="J313" s="217">
        <v>1147599</v>
      </c>
    </row>
    <row r="314" spans="2:10" s="207" customFormat="1" ht="23.4">
      <c r="B314" s="277">
        <v>21020128</v>
      </c>
      <c r="C314" s="164" t="s">
        <v>643</v>
      </c>
      <c r="D314" s="278"/>
      <c r="E314" s="496">
        <v>31922905</v>
      </c>
      <c r="F314" s="53" t="s">
        <v>428</v>
      </c>
      <c r="G314" s="208">
        <v>1980200.13</v>
      </c>
      <c r="H314" s="217">
        <v>2115496</v>
      </c>
      <c r="I314" s="208">
        <v>1586622</v>
      </c>
      <c r="J314" s="217">
        <v>2115496</v>
      </c>
    </row>
    <row r="315" spans="2:10" ht="23.4">
      <c r="B315" s="227">
        <v>22020000</v>
      </c>
      <c r="C315" s="167"/>
      <c r="D315" s="279"/>
      <c r="E315" s="509"/>
      <c r="F315" s="44" t="s">
        <v>200</v>
      </c>
      <c r="G315" s="208"/>
      <c r="H315" s="217"/>
      <c r="I315" s="208"/>
      <c r="J315" s="217"/>
    </row>
    <row r="316" spans="2:10" ht="24" thickBot="1">
      <c r="B316" s="227">
        <v>22020100</v>
      </c>
      <c r="C316" s="167"/>
      <c r="D316" s="279"/>
      <c r="E316" s="509"/>
      <c r="F316" s="44" t="s">
        <v>201</v>
      </c>
      <c r="G316" s="208"/>
      <c r="H316" s="217"/>
      <c r="I316" s="208"/>
      <c r="J316" s="217"/>
    </row>
    <row r="317" spans="2:10" ht="24" thickBot="1">
      <c r="B317" s="67">
        <v>22020101</v>
      </c>
      <c r="C317" s="164" t="s">
        <v>643</v>
      </c>
      <c r="D317" s="278"/>
      <c r="E317" s="496">
        <v>31922905</v>
      </c>
      <c r="F317" s="258" t="s">
        <v>202</v>
      </c>
      <c r="G317" s="208"/>
      <c r="H317" s="217"/>
      <c r="I317" s="208"/>
      <c r="J317" s="217"/>
    </row>
    <row r="318" spans="2:10" ht="24" thickBot="1">
      <c r="B318" s="67">
        <v>22020102</v>
      </c>
      <c r="C318" s="164" t="s">
        <v>643</v>
      </c>
      <c r="D318" s="278"/>
      <c r="E318" s="496">
        <v>31922905</v>
      </c>
      <c r="F318" s="258" t="s">
        <v>203</v>
      </c>
      <c r="G318" s="208"/>
      <c r="H318" s="217"/>
      <c r="I318" s="208"/>
      <c r="J318" s="217"/>
    </row>
    <row r="319" spans="2:10" ht="23.4">
      <c r="B319" s="67">
        <v>22020103</v>
      </c>
      <c r="C319" s="164" t="s">
        <v>643</v>
      </c>
      <c r="D319" s="278"/>
      <c r="E319" s="496">
        <v>31922905</v>
      </c>
      <c r="F319" s="258" t="s">
        <v>844</v>
      </c>
      <c r="G319" s="208">
        <v>5238300</v>
      </c>
      <c r="H319" s="217">
        <v>25385952</v>
      </c>
      <c r="I319" s="208">
        <v>23400455</v>
      </c>
      <c r="J319" s="217">
        <v>25385952</v>
      </c>
    </row>
    <row r="320" spans="2:10" ht="23.4">
      <c r="B320" s="67">
        <v>22020104</v>
      </c>
      <c r="C320" s="164" t="s">
        <v>643</v>
      </c>
      <c r="D320" s="278"/>
      <c r="E320" s="488"/>
      <c r="F320" s="258" t="s">
        <v>205</v>
      </c>
      <c r="G320" s="208"/>
      <c r="H320" s="217"/>
      <c r="I320" s="208"/>
      <c r="J320" s="217"/>
    </row>
    <row r="321" spans="2:10" s="207" customFormat="1" ht="24" thickBot="1">
      <c r="B321" s="227">
        <v>22020300</v>
      </c>
      <c r="C321" s="167"/>
      <c r="D321" s="279"/>
      <c r="E321" s="509"/>
      <c r="F321" s="44" t="s">
        <v>515</v>
      </c>
      <c r="G321" s="246"/>
      <c r="H321" s="259"/>
      <c r="I321" s="246"/>
      <c r="J321" s="259"/>
    </row>
    <row r="322" spans="2:10" ht="23.4">
      <c r="B322" s="29">
        <v>22020303</v>
      </c>
      <c r="C322" s="164" t="s">
        <v>643</v>
      </c>
      <c r="D322" s="280"/>
      <c r="E322" s="496">
        <v>31922905</v>
      </c>
      <c r="F322" s="30" t="s">
        <v>516</v>
      </c>
      <c r="G322" s="208"/>
      <c r="H322" s="217"/>
      <c r="I322" s="208"/>
      <c r="J322" s="217"/>
    </row>
    <row r="323" spans="2:10" ht="24" thickBot="1">
      <c r="B323" s="227">
        <v>22020500</v>
      </c>
      <c r="C323" s="167"/>
      <c r="D323" s="279"/>
      <c r="E323" s="509"/>
      <c r="F323" s="44" t="s">
        <v>226</v>
      </c>
      <c r="G323" s="208"/>
      <c r="H323" s="217"/>
      <c r="I323" s="208"/>
      <c r="J323" s="217"/>
    </row>
    <row r="324" spans="2:10" ht="23.4">
      <c r="B324" s="29">
        <v>22020501</v>
      </c>
      <c r="C324" s="164" t="s">
        <v>643</v>
      </c>
      <c r="D324" s="280"/>
      <c r="E324" s="496">
        <v>31922905</v>
      </c>
      <c r="F324" s="30" t="s">
        <v>227</v>
      </c>
      <c r="G324" s="208">
        <v>5694000</v>
      </c>
      <c r="H324" s="217">
        <v>7000000</v>
      </c>
      <c r="I324" s="208">
        <v>6973000</v>
      </c>
      <c r="J324" s="217">
        <v>15000000</v>
      </c>
    </row>
    <row r="325" spans="2:10" ht="23.4">
      <c r="B325" s="29">
        <v>22020502</v>
      </c>
      <c r="C325" s="164" t="s">
        <v>643</v>
      </c>
      <c r="D325" s="280"/>
      <c r="E325" s="488"/>
      <c r="F325" s="281" t="s">
        <v>678</v>
      </c>
      <c r="G325" s="208"/>
      <c r="H325" s="217"/>
      <c r="I325" s="208"/>
      <c r="J325" s="217"/>
    </row>
    <row r="326" spans="2:10" s="207" customFormat="1" ht="24" thickBot="1">
      <c r="B326" s="227">
        <v>22021000</v>
      </c>
      <c r="C326" s="167"/>
      <c r="D326" s="279"/>
      <c r="E326" s="509"/>
      <c r="F326" s="44" t="s">
        <v>245</v>
      </c>
      <c r="G326" s="246"/>
      <c r="H326" s="259"/>
      <c r="I326" s="246"/>
      <c r="J326" s="259"/>
    </row>
    <row r="327" spans="2:10" ht="24" thickBot="1">
      <c r="B327" s="29">
        <v>22021001</v>
      </c>
      <c r="C327" s="164" t="s">
        <v>643</v>
      </c>
      <c r="D327" s="280"/>
      <c r="E327" s="496">
        <v>31922905</v>
      </c>
      <c r="F327" s="30" t="s">
        <v>293</v>
      </c>
      <c r="G327" s="208">
        <v>1200000</v>
      </c>
      <c r="H327" s="217">
        <v>3000000</v>
      </c>
      <c r="I327" s="208">
        <v>3000000</v>
      </c>
      <c r="J327" s="217">
        <v>5000000</v>
      </c>
    </row>
    <row r="328" spans="2:10" ht="44.4">
      <c r="B328" s="29">
        <v>22021002</v>
      </c>
      <c r="C328" s="164" t="s">
        <v>643</v>
      </c>
      <c r="D328" s="280"/>
      <c r="E328" s="496">
        <v>31922905</v>
      </c>
      <c r="F328" s="85" t="s">
        <v>248</v>
      </c>
      <c r="G328" s="208">
        <v>3980000</v>
      </c>
      <c r="H328" s="217">
        <v>5000000</v>
      </c>
      <c r="I328" s="208">
        <v>3920000</v>
      </c>
      <c r="J328" s="217">
        <v>10000000</v>
      </c>
    </row>
    <row r="329" spans="2:10" ht="23.4">
      <c r="B329" s="29">
        <v>22021007</v>
      </c>
      <c r="C329" s="164" t="s">
        <v>643</v>
      </c>
      <c r="D329" s="280"/>
      <c r="E329" s="488"/>
      <c r="F329" s="85" t="s">
        <v>251</v>
      </c>
      <c r="G329" s="208"/>
      <c r="H329" s="208"/>
      <c r="I329" s="208"/>
      <c r="J329" s="217"/>
    </row>
    <row r="330" spans="2:10" ht="23.4">
      <c r="B330" s="29">
        <v>22021011</v>
      </c>
      <c r="C330" s="164" t="s">
        <v>643</v>
      </c>
      <c r="D330" s="280"/>
      <c r="E330" s="495"/>
      <c r="F330" s="85" t="s">
        <v>218</v>
      </c>
      <c r="G330" s="208"/>
      <c r="H330" s="208"/>
      <c r="I330" s="208"/>
      <c r="J330" s="217"/>
    </row>
    <row r="331" spans="2:10" ht="23.4">
      <c r="B331" s="227"/>
      <c r="C331" s="167"/>
      <c r="D331" s="279"/>
      <c r="E331" s="509"/>
      <c r="F331" s="44" t="s">
        <v>312</v>
      </c>
      <c r="G331" s="246">
        <f>SUM(G303:G314)</f>
        <v>47869545.829999998</v>
      </c>
      <c r="H331" s="246">
        <f>SUM(H303:H314)</f>
        <v>47506148</v>
      </c>
      <c r="I331" s="246">
        <v>35629611</v>
      </c>
      <c r="J331" s="246">
        <v>52786148</v>
      </c>
    </row>
    <row r="332" spans="2:10" ht="24" thickBot="1">
      <c r="B332" s="117"/>
      <c r="C332" s="168"/>
      <c r="D332" s="282"/>
      <c r="E332" s="510"/>
      <c r="F332" s="242" t="s">
        <v>200</v>
      </c>
      <c r="G332" s="262">
        <f>SUM(G317:G330)</f>
        <v>16112300</v>
      </c>
      <c r="H332" s="262">
        <f>SUM(H317:H330)</f>
        <v>40385952</v>
      </c>
      <c r="I332" s="262">
        <v>13593000</v>
      </c>
      <c r="J332" s="262">
        <v>55385952</v>
      </c>
    </row>
    <row r="333" spans="2:10" ht="27.9" customHeight="1" thickBot="1">
      <c r="B333" s="283"/>
      <c r="C333" s="169"/>
      <c r="D333" s="284"/>
      <c r="E333" s="511"/>
      <c r="F333" s="249" t="s">
        <v>292</v>
      </c>
      <c r="G333" s="285">
        <f>G331+G332</f>
        <v>63981845.829999998</v>
      </c>
      <c r="H333" s="285">
        <f>H331+H332</f>
        <v>87892100</v>
      </c>
      <c r="I333" s="285">
        <v>4922611</v>
      </c>
      <c r="J333" s="285">
        <v>108172100</v>
      </c>
    </row>
    <row r="334" spans="2:10" ht="25.2">
      <c r="B334" s="721" t="s">
        <v>786</v>
      </c>
      <c r="C334" s="722"/>
      <c r="D334" s="722"/>
      <c r="E334" s="722"/>
      <c r="F334" s="722"/>
      <c r="G334" s="722"/>
      <c r="H334" s="722"/>
      <c r="I334" s="722"/>
      <c r="J334" s="723"/>
    </row>
    <row r="335" spans="2:10" ht="22.2">
      <c r="B335" s="718" t="s">
        <v>479</v>
      </c>
      <c r="C335" s="719"/>
      <c r="D335" s="719"/>
      <c r="E335" s="719"/>
      <c r="F335" s="719"/>
      <c r="G335" s="719"/>
      <c r="H335" s="719"/>
      <c r="I335" s="719"/>
      <c r="J335" s="720"/>
    </row>
    <row r="336" spans="2:10" ht="22.2">
      <c r="B336" s="718" t="s">
        <v>987</v>
      </c>
      <c r="C336" s="719"/>
      <c r="D336" s="719"/>
      <c r="E336" s="719"/>
      <c r="F336" s="719"/>
      <c r="G336" s="719"/>
      <c r="H336" s="719"/>
      <c r="I336" s="719"/>
      <c r="J336" s="720"/>
    </row>
    <row r="337" spans="2:10" ht="28.5" customHeight="1" thickBot="1">
      <c r="B337" s="734" t="s">
        <v>327</v>
      </c>
      <c r="C337" s="735"/>
      <c r="D337" s="735"/>
      <c r="E337" s="735"/>
      <c r="F337" s="735"/>
      <c r="G337" s="735"/>
      <c r="H337" s="735"/>
      <c r="I337" s="735"/>
      <c r="J337" s="736"/>
    </row>
    <row r="338" spans="2:10" ht="22.8" thickBot="1">
      <c r="B338" s="737" t="s">
        <v>384</v>
      </c>
      <c r="C338" s="738"/>
      <c r="D338" s="738"/>
      <c r="E338" s="738"/>
      <c r="F338" s="738"/>
      <c r="G338" s="738"/>
      <c r="H338" s="738"/>
      <c r="I338" s="738"/>
      <c r="J338" s="739"/>
    </row>
    <row r="339" spans="2:10" s="52" customFormat="1" ht="70.8" thickBot="1">
      <c r="B339" s="20" t="s">
        <v>459</v>
      </c>
      <c r="C339" s="128" t="s">
        <v>455</v>
      </c>
      <c r="D339" s="99" t="s">
        <v>451</v>
      </c>
      <c r="E339" s="487" t="s">
        <v>454</v>
      </c>
      <c r="F339" s="100" t="s">
        <v>1</v>
      </c>
      <c r="G339" s="20" t="s">
        <v>936</v>
      </c>
      <c r="H339" s="20" t="s">
        <v>935</v>
      </c>
      <c r="I339" s="20" t="s">
        <v>934</v>
      </c>
      <c r="J339" s="20" t="s">
        <v>988</v>
      </c>
    </row>
    <row r="340" spans="2:10" ht="45" thickBot="1">
      <c r="B340" s="23">
        <v>12500100100</v>
      </c>
      <c r="C340" s="131" t="s">
        <v>643</v>
      </c>
      <c r="D340" s="25"/>
      <c r="E340" s="496">
        <v>31922905</v>
      </c>
      <c r="F340" s="102" t="s">
        <v>646</v>
      </c>
      <c r="G340" s="103">
        <f>G431</f>
        <v>172678252</v>
      </c>
      <c r="H340" s="103">
        <v>303873937</v>
      </c>
      <c r="I340" s="123">
        <v>211871002</v>
      </c>
      <c r="J340" s="123">
        <v>388892668</v>
      </c>
    </row>
    <row r="341" spans="2:10" ht="27.9" customHeight="1">
      <c r="B341" s="227"/>
      <c r="C341" s="146"/>
      <c r="D341" s="228"/>
      <c r="E341" s="498"/>
      <c r="F341" s="229"/>
      <c r="G341" s="266"/>
      <c r="H341" s="246"/>
      <c r="I341" s="246"/>
      <c r="J341" s="55"/>
    </row>
    <row r="342" spans="2:10" ht="27.9" customHeight="1">
      <c r="B342" s="227"/>
      <c r="C342" s="146"/>
      <c r="D342" s="228"/>
      <c r="E342" s="498"/>
      <c r="F342" s="229"/>
      <c r="G342" s="266"/>
      <c r="H342" s="246"/>
      <c r="I342" s="246"/>
      <c r="J342" s="55"/>
    </row>
    <row r="343" spans="2:10" ht="27.9" customHeight="1">
      <c r="B343" s="227" t="s">
        <v>172</v>
      </c>
      <c r="C343" s="146"/>
      <c r="D343" s="228"/>
      <c r="E343" s="498"/>
      <c r="F343" s="229"/>
      <c r="G343" s="266"/>
      <c r="H343" s="246"/>
      <c r="I343" s="246"/>
      <c r="J343" s="55"/>
    </row>
    <row r="344" spans="2:10" ht="27.9" customHeight="1">
      <c r="B344" s="227"/>
      <c r="C344" s="146"/>
      <c r="D344" s="228"/>
      <c r="E344" s="498"/>
      <c r="F344" s="229"/>
      <c r="G344" s="266"/>
      <c r="H344" s="246"/>
      <c r="I344" s="246"/>
      <c r="J344" s="55"/>
    </row>
    <row r="345" spans="2:10" ht="27.9" customHeight="1">
      <c r="B345" s="227"/>
      <c r="C345" s="146"/>
      <c r="D345" s="228"/>
      <c r="E345" s="498"/>
      <c r="F345" s="229"/>
      <c r="G345" s="266"/>
      <c r="H345" s="246"/>
      <c r="I345" s="246"/>
      <c r="J345" s="55"/>
    </row>
    <row r="346" spans="2:10" ht="27.9" customHeight="1">
      <c r="B346" s="227"/>
      <c r="C346" s="146"/>
      <c r="D346" s="228"/>
      <c r="E346" s="498"/>
      <c r="F346" s="229"/>
      <c r="G346" s="266"/>
      <c r="H346" s="246"/>
      <c r="I346" s="246"/>
      <c r="J346" s="55"/>
    </row>
    <row r="347" spans="2:10" ht="27.9" customHeight="1">
      <c r="B347" s="227"/>
      <c r="C347" s="146"/>
      <c r="D347" s="228"/>
      <c r="E347" s="498"/>
      <c r="F347" s="229"/>
      <c r="G347" s="266"/>
      <c r="H347" s="246"/>
      <c r="I347" s="246"/>
      <c r="J347" s="55"/>
    </row>
    <row r="348" spans="2:10" ht="27.9" customHeight="1">
      <c r="B348" s="227"/>
      <c r="C348" s="146"/>
      <c r="D348" s="228"/>
      <c r="E348" s="498"/>
      <c r="F348" s="229"/>
      <c r="G348" s="266"/>
      <c r="H348" s="246"/>
      <c r="I348" s="246"/>
      <c r="J348" s="55"/>
    </row>
    <row r="349" spans="2:10" ht="27.9" customHeight="1">
      <c r="B349" s="227"/>
      <c r="C349" s="146"/>
      <c r="D349" s="228"/>
      <c r="E349" s="498"/>
      <c r="F349" s="229"/>
      <c r="G349" s="266"/>
      <c r="H349" s="246"/>
      <c r="I349" s="246"/>
      <c r="J349" s="55"/>
    </row>
    <row r="350" spans="2:10" ht="27.9" customHeight="1">
      <c r="B350" s="227"/>
      <c r="C350" s="146"/>
      <c r="D350" s="228"/>
      <c r="E350" s="498"/>
      <c r="F350" s="229"/>
      <c r="G350" s="266"/>
      <c r="H350" s="246"/>
      <c r="I350" s="246"/>
      <c r="J350" s="55"/>
    </row>
    <row r="351" spans="2:10" ht="27.9" customHeight="1">
      <c r="B351" s="227"/>
      <c r="C351" s="146"/>
      <c r="D351" s="228"/>
      <c r="E351" s="498"/>
      <c r="F351" s="229"/>
      <c r="G351" s="266"/>
      <c r="H351" s="246"/>
      <c r="I351" s="246"/>
      <c r="J351" s="55"/>
    </row>
    <row r="352" spans="2:10" ht="27.9" customHeight="1">
      <c r="B352" s="227"/>
      <c r="C352" s="146"/>
      <c r="D352" s="228"/>
      <c r="E352" s="498"/>
      <c r="F352" s="229"/>
      <c r="G352" s="266"/>
      <c r="H352" s="246"/>
      <c r="I352" s="246"/>
      <c r="J352" s="55"/>
    </row>
    <row r="353" spans="2:10" ht="27.9" customHeight="1">
      <c r="B353" s="227"/>
      <c r="C353" s="146"/>
      <c r="D353" s="228"/>
      <c r="E353" s="498"/>
      <c r="F353" s="229"/>
      <c r="G353" s="266"/>
      <c r="H353" s="246"/>
      <c r="I353" s="246"/>
      <c r="J353" s="55"/>
    </row>
    <row r="354" spans="2:10" ht="27.9" customHeight="1">
      <c r="B354" s="227"/>
      <c r="C354" s="146"/>
      <c r="D354" s="228"/>
      <c r="E354" s="498"/>
      <c r="F354" s="229"/>
      <c r="G354" s="266"/>
      <c r="H354" s="246"/>
      <c r="I354" s="246"/>
      <c r="J354" s="55"/>
    </row>
    <row r="355" spans="2:10" ht="27.9" customHeight="1">
      <c r="B355" s="227"/>
      <c r="C355" s="146"/>
      <c r="D355" s="228"/>
      <c r="E355" s="498"/>
      <c r="F355" s="229"/>
      <c r="G355" s="266"/>
      <c r="H355" s="246"/>
      <c r="I355" s="246"/>
      <c r="J355" s="55"/>
    </row>
    <row r="356" spans="2:10" ht="27.9" customHeight="1" thickBot="1">
      <c r="B356" s="227"/>
      <c r="C356" s="146"/>
      <c r="D356" s="228"/>
      <c r="E356" s="498"/>
      <c r="F356" s="229"/>
      <c r="G356" s="266"/>
      <c r="H356" s="246"/>
      <c r="I356" s="246"/>
      <c r="J356" s="55"/>
    </row>
    <row r="357" spans="2:10" ht="27.9" customHeight="1" thickBot="1">
      <c r="B357" s="110"/>
      <c r="C357" s="159"/>
      <c r="D357" s="254"/>
      <c r="E357" s="503"/>
      <c r="F357" s="62" t="s">
        <v>292</v>
      </c>
      <c r="G357" s="112">
        <f>G340</f>
        <v>172678252</v>
      </c>
      <c r="H357" s="112">
        <v>303873937</v>
      </c>
      <c r="I357" s="112">
        <f>I340</f>
        <v>211871002</v>
      </c>
      <c r="J357" s="112">
        <f>J340</f>
        <v>388892668</v>
      </c>
    </row>
    <row r="358" spans="2:10" ht="27.9" customHeight="1" thickBot="1">
      <c r="B358" s="728" t="s">
        <v>500</v>
      </c>
      <c r="C358" s="729"/>
      <c r="D358" s="729"/>
      <c r="E358" s="729"/>
      <c r="F358" s="729"/>
      <c r="G358" s="729"/>
      <c r="H358" s="729"/>
      <c r="I358" s="729"/>
      <c r="J358" s="730"/>
    </row>
    <row r="359" spans="2:10" ht="23.4">
      <c r="B359" s="113"/>
      <c r="C359" s="135"/>
      <c r="D359" s="114"/>
      <c r="E359" s="490"/>
      <c r="F359" s="115" t="s">
        <v>161</v>
      </c>
      <c r="G359" s="116">
        <v>71846127</v>
      </c>
      <c r="H359" s="116">
        <v>129446357</v>
      </c>
      <c r="I359" s="116">
        <v>72645390</v>
      </c>
      <c r="J359" s="116">
        <v>143892668</v>
      </c>
    </row>
    <row r="360" spans="2:10" ht="27.9" customHeight="1" thickBot="1">
      <c r="B360" s="117"/>
      <c r="C360" s="137"/>
      <c r="D360" s="118"/>
      <c r="E360" s="491"/>
      <c r="F360" s="119" t="s">
        <v>200</v>
      </c>
      <c r="G360" s="120">
        <v>100832125</v>
      </c>
      <c r="H360" s="120">
        <v>174427580</v>
      </c>
      <c r="I360" s="120">
        <v>139225612</v>
      </c>
      <c r="J360" s="120">
        <v>245000000</v>
      </c>
    </row>
    <row r="361" spans="2:10" ht="27.9" customHeight="1" thickBot="1">
      <c r="B361" s="110"/>
      <c r="C361" s="159"/>
      <c r="D361" s="254"/>
      <c r="E361" s="503"/>
      <c r="F361" s="62" t="s">
        <v>292</v>
      </c>
      <c r="G361" s="112">
        <f>G359+G360</f>
        <v>172678252</v>
      </c>
      <c r="H361" s="112">
        <v>303873937</v>
      </c>
      <c r="I361" s="112">
        <v>211871002</v>
      </c>
      <c r="J361" s="112">
        <f>J340</f>
        <v>388892668</v>
      </c>
    </row>
    <row r="362" spans="2:10" ht="25.2">
      <c r="B362" s="721" t="s">
        <v>786</v>
      </c>
      <c r="C362" s="722"/>
      <c r="D362" s="722"/>
      <c r="E362" s="722"/>
      <c r="F362" s="722"/>
      <c r="G362" s="722"/>
      <c r="H362" s="722"/>
      <c r="I362" s="722"/>
      <c r="J362" s="723"/>
    </row>
    <row r="363" spans="2:10" ht="22.2">
      <c r="B363" s="718" t="s">
        <v>479</v>
      </c>
      <c r="C363" s="719"/>
      <c r="D363" s="719"/>
      <c r="E363" s="719"/>
      <c r="F363" s="719"/>
      <c r="G363" s="719"/>
      <c r="H363" s="719"/>
      <c r="I363" s="719"/>
      <c r="J363" s="720"/>
    </row>
    <row r="364" spans="2:10" ht="22.2">
      <c r="B364" s="718" t="s">
        <v>987</v>
      </c>
      <c r="C364" s="719"/>
      <c r="D364" s="719"/>
      <c r="E364" s="719"/>
      <c r="F364" s="719"/>
      <c r="G364" s="719"/>
      <c r="H364" s="719"/>
      <c r="I364" s="719"/>
      <c r="J364" s="720"/>
    </row>
    <row r="365" spans="2:10" ht="30.75" customHeight="1" thickBot="1">
      <c r="B365" s="734" t="s">
        <v>273</v>
      </c>
      <c r="C365" s="735"/>
      <c r="D365" s="735"/>
      <c r="E365" s="735"/>
      <c r="F365" s="735"/>
      <c r="G365" s="735"/>
      <c r="H365" s="735"/>
      <c r="I365" s="735"/>
      <c r="J365" s="736"/>
    </row>
    <row r="366" spans="2:10" ht="22.8" thickBot="1">
      <c r="B366" s="725" t="s">
        <v>328</v>
      </c>
      <c r="C366" s="726"/>
      <c r="D366" s="726"/>
      <c r="E366" s="726"/>
      <c r="F366" s="726"/>
      <c r="G366" s="726"/>
      <c r="H366" s="726"/>
      <c r="I366" s="726"/>
      <c r="J366" s="727"/>
    </row>
    <row r="367" spans="2:10" s="52" customFormat="1" ht="39.75" customHeight="1" thickBot="1">
      <c r="B367" s="20" t="s">
        <v>459</v>
      </c>
      <c r="C367" s="128" t="s">
        <v>455</v>
      </c>
      <c r="D367" s="99" t="s">
        <v>451</v>
      </c>
      <c r="E367" s="487" t="s">
        <v>454</v>
      </c>
      <c r="F367" s="100" t="s">
        <v>1</v>
      </c>
      <c r="G367" s="20" t="s">
        <v>936</v>
      </c>
      <c r="H367" s="20" t="s">
        <v>935</v>
      </c>
      <c r="I367" s="20" t="s">
        <v>934</v>
      </c>
      <c r="J367" s="20" t="s">
        <v>988</v>
      </c>
    </row>
    <row r="368" spans="2:10" ht="23.4">
      <c r="B368" s="235">
        <v>20000000</v>
      </c>
      <c r="C368" s="151"/>
      <c r="D368" s="236"/>
      <c r="E368" s="500"/>
      <c r="F368" s="237" t="s">
        <v>160</v>
      </c>
      <c r="G368" s="238"/>
      <c r="H368" s="239"/>
      <c r="I368" s="238"/>
      <c r="J368" s="239"/>
    </row>
    <row r="369" spans="2:10" ht="23.4">
      <c r="B369" s="215">
        <v>21000000</v>
      </c>
      <c r="C369" s="142"/>
      <c r="D369" s="77"/>
      <c r="E369" s="494"/>
      <c r="F369" s="216" t="s">
        <v>161</v>
      </c>
      <c r="G369" s="208"/>
      <c r="H369" s="217"/>
      <c r="I369" s="208"/>
      <c r="J369" s="217"/>
    </row>
    <row r="370" spans="2:10" ht="24" thickBot="1">
      <c r="B370" s="215">
        <v>21010000</v>
      </c>
      <c r="C370" s="142"/>
      <c r="D370" s="77"/>
      <c r="E370" s="494"/>
      <c r="F370" s="216" t="s">
        <v>162</v>
      </c>
      <c r="G370" s="208"/>
      <c r="H370" s="217"/>
      <c r="I370" s="208"/>
      <c r="J370" s="217"/>
    </row>
    <row r="371" spans="2:10" ht="24" thickBot="1">
      <c r="B371" s="221">
        <v>21010103</v>
      </c>
      <c r="C371" s="164" t="s">
        <v>643</v>
      </c>
      <c r="D371" s="25"/>
      <c r="E371" s="496">
        <v>31922905</v>
      </c>
      <c r="F371" s="49" t="s">
        <v>164</v>
      </c>
      <c r="G371" s="31">
        <v>10808022</v>
      </c>
      <c r="H371" s="51">
        <v>14410696</v>
      </c>
      <c r="I371" s="31">
        <v>10808022</v>
      </c>
      <c r="J371" s="51">
        <v>15292124</v>
      </c>
    </row>
    <row r="372" spans="2:10" ht="24" thickBot="1">
      <c r="B372" s="221">
        <v>21010104</v>
      </c>
      <c r="C372" s="164" t="s">
        <v>643</v>
      </c>
      <c r="D372" s="25"/>
      <c r="E372" s="496">
        <v>31922905</v>
      </c>
      <c r="F372" s="49" t="s">
        <v>165</v>
      </c>
      <c r="G372" s="31">
        <v>15897343</v>
      </c>
      <c r="H372" s="51">
        <v>21196458</v>
      </c>
      <c r="I372" s="31">
        <v>15897343</v>
      </c>
      <c r="J372" s="51">
        <v>38932989</v>
      </c>
    </row>
    <row r="373" spans="2:10" s="207" customFormat="1" ht="24" thickBot="1">
      <c r="B373" s="221">
        <v>21010105</v>
      </c>
      <c r="C373" s="164" t="s">
        <v>643</v>
      </c>
      <c r="D373" s="25"/>
      <c r="E373" s="496">
        <v>31922905</v>
      </c>
      <c r="F373" s="49" t="s">
        <v>166</v>
      </c>
      <c r="G373" s="31">
        <v>7678662</v>
      </c>
      <c r="H373" s="51">
        <v>10238216</v>
      </c>
      <c r="I373" s="31">
        <v>7678662</v>
      </c>
      <c r="J373" s="51">
        <v>57503697</v>
      </c>
    </row>
    <row r="374" spans="2:10" s="207" customFormat="1" ht="24" thickBot="1">
      <c r="B374" s="221">
        <v>21010106</v>
      </c>
      <c r="C374" s="164" t="s">
        <v>643</v>
      </c>
      <c r="D374" s="25"/>
      <c r="E374" s="496">
        <v>31922905</v>
      </c>
      <c r="F374" s="49" t="s">
        <v>167</v>
      </c>
      <c r="G374" s="31"/>
      <c r="H374" s="51"/>
      <c r="I374" s="31"/>
      <c r="J374" s="51"/>
    </row>
    <row r="375" spans="2:10" s="207" customFormat="1" ht="23.4">
      <c r="B375" s="240"/>
      <c r="C375" s="164" t="s">
        <v>643</v>
      </c>
      <c r="D375" s="25"/>
      <c r="E375" s="496">
        <v>31922905</v>
      </c>
      <c r="F375" s="49" t="s">
        <v>679</v>
      </c>
      <c r="G375" s="31"/>
      <c r="H375" s="51"/>
      <c r="I375" s="31"/>
      <c r="J375" s="51"/>
    </row>
    <row r="376" spans="2:10" s="207" customFormat="1" ht="45" thickBot="1">
      <c r="B376" s="215">
        <v>21020300</v>
      </c>
      <c r="C376" s="142"/>
      <c r="D376" s="77"/>
      <c r="E376" s="494"/>
      <c r="F376" s="216" t="s">
        <v>189</v>
      </c>
      <c r="G376" s="31"/>
      <c r="H376" s="51"/>
      <c r="I376" s="31"/>
      <c r="J376" s="51"/>
    </row>
    <row r="377" spans="2:10" s="207" customFormat="1" ht="24" thickBot="1">
      <c r="B377" s="221">
        <v>21020301</v>
      </c>
      <c r="C377" s="164" t="s">
        <v>643</v>
      </c>
      <c r="D377" s="25"/>
      <c r="E377" s="496">
        <v>31922905</v>
      </c>
      <c r="F377" s="53" t="s">
        <v>174</v>
      </c>
      <c r="G377" s="31">
        <v>3275579</v>
      </c>
      <c r="H377" s="51">
        <v>4367439</v>
      </c>
      <c r="I377" s="31">
        <v>3275579</v>
      </c>
      <c r="J377" s="51">
        <v>2830560</v>
      </c>
    </row>
    <row r="378" spans="2:10" s="207" customFormat="1" ht="24" thickBot="1">
      <c r="B378" s="221">
        <v>21020302</v>
      </c>
      <c r="C378" s="164" t="s">
        <v>643</v>
      </c>
      <c r="D378" s="25"/>
      <c r="E378" s="496">
        <v>31922905</v>
      </c>
      <c r="F378" s="53" t="s">
        <v>175</v>
      </c>
      <c r="G378" s="31">
        <v>2151080</v>
      </c>
      <c r="H378" s="51">
        <v>2868107</v>
      </c>
      <c r="I378" s="31">
        <v>2151080</v>
      </c>
      <c r="J378" s="51">
        <v>1646748</v>
      </c>
    </row>
    <row r="379" spans="2:10" s="207" customFormat="1" ht="24" thickBot="1">
      <c r="B379" s="221">
        <v>21020303</v>
      </c>
      <c r="C379" s="164" t="s">
        <v>643</v>
      </c>
      <c r="D379" s="25"/>
      <c r="E379" s="496">
        <v>31922905</v>
      </c>
      <c r="F379" s="53" t="s">
        <v>176</v>
      </c>
      <c r="G379" s="31">
        <v>148170</v>
      </c>
      <c r="H379" s="51">
        <v>197560</v>
      </c>
      <c r="I379" s="31">
        <v>148170</v>
      </c>
      <c r="J379" s="51">
        <v>99368</v>
      </c>
    </row>
    <row r="380" spans="2:10" s="207" customFormat="1" ht="24" thickBot="1">
      <c r="B380" s="221">
        <v>21020304</v>
      </c>
      <c r="C380" s="164" t="s">
        <v>643</v>
      </c>
      <c r="D380" s="25"/>
      <c r="E380" s="496">
        <v>31922905</v>
      </c>
      <c r="F380" s="53" t="s">
        <v>177</v>
      </c>
      <c r="G380" s="31">
        <v>383079</v>
      </c>
      <c r="H380" s="51">
        <v>510772</v>
      </c>
      <c r="I380" s="31">
        <v>383079</v>
      </c>
      <c r="J380" s="51">
        <v>404436</v>
      </c>
    </row>
    <row r="381" spans="2:10" s="207" customFormat="1" ht="24" thickBot="1">
      <c r="B381" s="221">
        <v>21020305</v>
      </c>
      <c r="C381" s="164" t="s">
        <v>643</v>
      </c>
      <c r="D381" s="25"/>
      <c r="E381" s="496">
        <v>31922905</v>
      </c>
      <c r="F381" s="53" t="s">
        <v>178</v>
      </c>
      <c r="G381" s="31"/>
      <c r="H381" s="51"/>
      <c r="I381" s="31"/>
      <c r="J381" s="51"/>
    </row>
    <row r="382" spans="2:10" s="207" customFormat="1" ht="24" thickBot="1">
      <c r="B382" s="221">
        <v>21020306</v>
      </c>
      <c r="C382" s="164" t="s">
        <v>643</v>
      </c>
      <c r="D382" s="25"/>
      <c r="E382" s="496">
        <v>31922905</v>
      </c>
      <c r="F382" s="53" t="s">
        <v>179</v>
      </c>
      <c r="G382" s="31">
        <v>23661</v>
      </c>
      <c r="H382" s="51">
        <v>33124</v>
      </c>
      <c r="I382" s="31">
        <v>472</v>
      </c>
      <c r="J382" s="51">
        <v>630</v>
      </c>
    </row>
    <row r="383" spans="2:10" s="207" customFormat="1" ht="24" thickBot="1">
      <c r="B383" s="221">
        <v>21020312</v>
      </c>
      <c r="C383" s="164" t="s">
        <v>643</v>
      </c>
      <c r="D383" s="25"/>
      <c r="E383" s="496">
        <v>31922905</v>
      </c>
      <c r="F383" s="53" t="s">
        <v>180</v>
      </c>
      <c r="G383" s="31"/>
      <c r="H383" s="51"/>
      <c r="I383" s="31"/>
      <c r="J383" s="51"/>
    </row>
    <row r="384" spans="2:10" s="207" customFormat="1" ht="24" thickBot="1">
      <c r="B384" s="221">
        <v>21020314</v>
      </c>
      <c r="C384" s="164" t="s">
        <v>643</v>
      </c>
      <c r="D384" s="25"/>
      <c r="E384" s="496">
        <v>31922905</v>
      </c>
      <c r="F384" s="53" t="s">
        <v>182</v>
      </c>
      <c r="G384" s="31">
        <v>390128</v>
      </c>
      <c r="H384" s="51">
        <v>520170</v>
      </c>
      <c r="I384" s="31">
        <v>390127</v>
      </c>
      <c r="J384" s="51">
        <v>275256</v>
      </c>
    </row>
    <row r="385" spans="2:10" ht="23.4">
      <c r="B385" s="221">
        <v>21020315</v>
      </c>
      <c r="C385" s="164" t="s">
        <v>643</v>
      </c>
      <c r="D385" s="25"/>
      <c r="E385" s="496">
        <v>31922905</v>
      </c>
      <c r="F385" s="53" t="s">
        <v>183</v>
      </c>
      <c r="G385" s="31">
        <v>569529</v>
      </c>
      <c r="H385" s="51">
        <v>759372</v>
      </c>
      <c r="I385" s="31">
        <v>569529</v>
      </c>
      <c r="J385" s="51">
        <v>668436</v>
      </c>
    </row>
    <row r="386" spans="2:10" ht="24" thickBot="1">
      <c r="B386" s="215">
        <v>21020400</v>
      </c>
      <c r="C386" s="164"/>
      <c r="D386" s="77"/>
      <c r="E386" s="494"/>
      <c r="F386" s="216" t="s">
        <v>190</v>
      </c>
      <c r="G386" s="31"/>
      <c r="H386" s="51"/>
      <c r="I386" s="31"/>
      <c r="J386" s="51"/>
    </row>
    <row r="387" spans="2:10" ht="24" thickBot="1">
      <c r="B387" s="221">
        <v>21020401</v>
      </c>
      <c r="C387" s="164" t="s">
        <v>643</v>
      </c>
      <c r="D387" s="25"/>
      <c r="E387" s="496">
        <v>31922905</v>
      </c>
      <c r="F387" s="53" t="s">
        <v>174</v>
      </c>
      <c r="G387" s="31">
        <v>5689360</v>
      </c>
      <c r="H387" s="51">
        <v>7585813</v>
      </c>
      <c r="I387" s="31">
        <v>5689359</v>
      </c>
      <c r="J387" s="51">
        <v>6080548</v>
      </c>
    </row>
    <row r="388" spans="2:10" ht="24" thickBot="1">
      <c r="B388" s="221">
        <v>21020402</v>
      </c>
      <c r="C388" s="164" t="s">
        <v>643</v>
      </c>
      <c r="D388" s="25"/>
      <c r="E388" s="496">
        <v>31922905</v>
      </c>
      <c r="F388" s="53" t="s">
        <v>175</v>
      </c>
      <c r="G388" s="31">
        <v>3263143</v>
      </c>
      <c r="H388" s="51">
        <v>4350858</v>
      </c>
      <c r="I388" s="31">
        <v>3263143</v>
      </c>
      <c r="J388" s="51">
        <v>3461916</v>
      </c>
    </row>
    <row r="389" spans="2:10" ht="24" thickBot="1">
      <c r="B389" s="221">
        <v>21020403</v>
      </c>
      <c r="C389" s="164" t="s">
        <v>643</v>
      </c>
      <c r="D389" s="25"/>
      <c r="E389" s="496">
        <v>31922905</v>
      </c>
      <c r="F389" s="53" t="s">
        <v>176</v>
      </c>
      <c r="G389" s="31">
        <v>368923</v>
      </c>
      <c r="H389" s="51">
        <v>491898</v>
      </c>
      <c r="I389" s="31">
        <v>368923</v>
      </c>
      <c r="J389" s="51">
        <v>348840</v>
      </c>
    </row>
    <row r="390" spans="2:10" ht="24" thickBot="1">
      <c r="B390" s="221">
        <v>21020404</v>
      </c>
      <c r="C390" s="164" t="s">
        <v>643</v>
      </c>
      <c r="D390" s="25"/>
      <c r="E390" s="496">
        <v>31922905</v>
      </c>
      <c r="F390" s="53" t="s">
        <v>177</v>
      </c>
      <c r="G390" s="31">
        <v>798020</v>
      </c>
      <c r="H390" s="51">
        <v>1064027</v>
      </c>
      <c r="I390" s="31">
        <v>798020</v>
      </c>
      <c r="J390" s="51">
        <v>873768</v>
      </c>
    </row>
    <row r="391" spans="2:10" ht="24" thickBot="1">
      <c r="B391" s="221">
        <v>21020412</v>
      </c>
      <c r="C391" s="164" t="s">
        <v>643</v>
      </c>
      <c r="D391" s="25"/>
      <c r="E391" s="496">
        <v>31922905</v>
      </c>
      <c r="F391" s="53" t="s">
        <v>180</v>
      </c>
      <c r="G391" s="31"/>
      <c r="H391" s="51"/>
      <c r="I391" s="31"/>
      <c r="J391" s="51"/>
    </row>
    <row r="392" spans="2:10" ht="23.4">
      <c r="B392" s="221">
        <v>21020415</v>
      </c>
      <c r="C392" s="164" t="s">
        <v>643</v>
      </c>
      <c r="D392" s="25"/>
      <c r="E392" s="496">
        <v>31922905</v>
      </c>
      <c r="F392" s="53" t="s">
        <v>183</v>
      </c>
      <c r="G392" s="31">
        <v>2549135</v>
      </c>
      <c r="H392" s="51">
        <v>3568789</v>
      </c>
      <c r="I392" s="31">
        <v>2676591</v>
      </c>
      <c r="J392" s="51">
        <v>1956968</v>
      </c>
    </row>
    <row r="393" spans="2:10" ht="24" thickBot="1">
      <c r="B393" s="215">
        <v>21020500</v>
      </c>
      <c r="C393" s="164"/>
      <c r="D393" s="77"/>
      <c r="E393" s="494"/>
      <c r="F393" s="216" t="s">
        <v>191</v>
      </c>
      <c r="G393" s="31"/>
      <c r="H393" s="51"/>
      <c r="I393" s="31"/>
      <c r="J393" s="51"/>
    </row>
    <row r="394" spans="2:10" ht="24" thickBot="1">
      <c r="B394" s="221">
        <v>21020501</v>
      </c>
      <c r="C394" s="164" t="s">
        <v>643</v>
      </c>
      <c r="D394" s="25"/>
      <c r="E394" s="496">
        <v>31922905</v>
      </c>
      <c r="F394" s="53" t="s">
        <v>174</v>
      </c>
      <c r="G394" s="31">
        <v>3554810</v>
      </c>
      <c r="H394" s="51">
        <v>4739746</v>
      </c>
      <c r="I394" s="31">
        <v>3554809</v>
      </c>
      <c r="J394" s="51">
        <v>3792928</v>
      </c>
    </row>
    <row r="395" spans="2:10" ht="24" thickBot="1">
      <c r="B395" s="286">
        <v>21020502</v>
      </c>
      <c r="C395" s="164" t="s">
        <v>643</v>
      </c>
      <c r="D395" s="225"/>
      <c r="E395" s="496">
        <v>31922905</v>
      </c>
      <c r="F395" s="53" t="s">
        <v>175</v>
      </c>
      <c r="G395" s="31">
        <v>2385208</v>
      </c>
      <c r="H395" s="51">
        <v>3180278</v>
      </c>
      <c r="I395" s="31">
        <v>2385208</v>
      </c>
      <c r="J395" s="51">
        <v>2169972</v>
      </c>
    </row>
    <row r="396" spans="2:10" ht="24" thickBot="1">
      <c r="B396" s="286">
        <v>21020503</v>
      </c>
      <c r="C396" s="164" t="s">
        <v>643</v>
      </c>
      <c r="D396" s="225"/>
      <c r="E396" s="496">
        <v>31922905</v>
      </c>
      <c r="F396" s="53" t="s">
        <v>176</v>
      </c>
      <c r="G396" s="31">
        <v>768900</v>
      </c>
      <c r="H396" s="51">
        <v>1025200</v>
      </c>
      <c r="I396" s="31">
        <v>768900</v>
      </c>
      <c r="J396" s="51">
        <v>496800</v>
      </c>
    </row>
    <row r="397" spans="2:10" ht="24" thickBot="1">
      <c r="B397" s="286">
        <v>21020504</v>
      </c>
      <c r="C397" s="164" t="s">
        <v>643</v>
      </c>
      <c r="D397" s="225"/>
      <c r="E397" s="496">
        <v>31922905</v>
      </c>
      <c r="F397" s="53" t="s">
        <v>177</v>
      </c>
      <c r="G397" s="31">
        <v>802552</v>
      </c>
      <c r="H397" s="51">
        <v>1070069</v>
      </c>
      <c r="I397" s="31">
        <v>802551</v>
      </c>
      <c r="J397" s="51">
        <v>542160</v>
      </c>
    </row>
    <row r="398" spans="2:10" ht="24" thickBot="1">
      <c r="B398" s="286">
        <v>21020512</v>
      </c>
      <c r="C398" s="164" t="s">
        <v>643</v>
      </c>
      <c r="D398" s="225"/>
      <c r="E398" s="496">
        <v>31922905</v>
      </c>
      <c r="F398" s="53" t="s">
        <v>915</v>
      </c>
      <c r="G398" s="31"/>
      <c r="H398" s="51">
        <v>29820000</v>
      </c>
      <c r="I398" s="31"/>
      <c r="J398" s="51"/>
    </row>
    <row r="399" spans="2:10" ht="23.4">
      <c r="B399" s="286">
        <v>21020515</v>
      </c>
      <c r="C399" s="164" t="s">
        <v>643</v>
      </c>
      <c r="D399" s="225"/>
      <c r="E399" s="496">
        <v>31922905</v>
      </c>
      <c r="F399" s="53" t="s">
        <v>183</v>
      </c>
      <c r="G399" s="31">
        <v>6335823</v>
      </c>
      <c r="H399" s="51">
        <v>8447765</v>
      </c>
      <c r="I399" s="31">
        <v>6335823</v>
      </c>
      <c r="J399" s="51">
        <v>6514524</v>
      </c>
    </row>
    <row r="400" spans="2:10" ht="24" thickBot="1">
      <c r="B400" s="222">
        <v>21020600</v>
      </c>
      <c r="C400" s="164"/>
      <c r="D400" s="223"/>
      <c r="E400" s="497"/>
      <c r="F400" s="216" t="s">
        <v>192</v>
      </c>
      <c r="G400" s="31"/>
      <c r="H400" s="51"/>
      <c r="I400" s="31"/>
      <c r="J400" s="51"/>
    </row>
    <row r="401" spans="2:10" ht="24" thickBot="1">
      <c r="B401" s="286">
        <v>21020604</v>
      </c>
      <c r="C401" s="164" t="s">
        <v>643</v>
      </c>
      <c r="D401" s="225"/>
      <c r="E401" s="496">
        <v>31922905</v>
      </c>
      <c r="F401" s="49" t="s">
        <v>194</v>
      </c>
      <c r="G401" s="31"/>
      <c r="H401" s="51"/>
      <c r="I401" s="31"/>
      <c r="J401" s="51"/>
    </row>
    <row r="402" spans="2:10" ht="23.4">
      <c r="B402" s="286">
        <v>21020605</v>
      </c>
      <c r="C402" s="164" t="s">
        <v>643</v>
      </c>
      <c r="D402" s="225"/>
      <c r="E402" s="496">
        <v>31922905</v>
      </c>
      <c r="F402" s="49" t="s">
        <v>195</v>
      </c>
      <c r="G402" s="31">
        <v>4005000</v>
      </c>
      <c r="H402" s="51">
        <v>8000000</v>
      </c>
      <c r="I402" s="31">
        <v>5218000</v>
      </c>
      <c r="J402" s="51">
        <v>10000000</v>
      </c>
    </row>
    <row r="403" spans="2:10" ht="23.4">
      <c r="B403" s="227">
        <v>22000000</v>
      </c>
      <c r="C403" s="164"/>
      <c r="D403" s="228"/>
      <c r="E403" s="498"/>
      <c r="F403" s="44" t="s">
        <v>198</v>
      </c>
      <c r="G403" s="31"/>
      <c r="H403" s="51"/>
      <c r="I403" s="31"/>
      <c r="J403" s="51"/>
    </row>
    <row r="404" spans="2:10" ht="23.4">
      <c r="B404" s="227">
        <v>22010000</v>
      </c>
      <c r="C404" s="164"/>
      <c r="D404" s="228"/>
      <c r="E404" s="498"/>
      <c r="F404" s="44" t="s">
        <v>199</v>
      </c>
      <c r="G404" s="31"/>
      <c r="H404" s="51"/>
      <c r="I404" s="31"/>
      <c r="J404" s="51"/>
    </row>
    <row r="405" spans="2:10" ht="24" thickBot="1">
      <c r="B405" s="227">
        <v>22010100</v>
      </c>
      <c r="C405" s="164"/>
      <c r="D405" s="228"/>
      <c r="E405" s="498"/>
      <c r="F405" s="44" t="s">
        <v>199</v>
      </c>
      <c r="G405" s="31"/>
      <c r="H405" s="51"/>
      <c r="I405" s="31"/>
      <c r="J405" s="51"/>
    </row>
    <row r="406" spans="2:10" ht="23.4">
      <c r="B406" s="29">
        <v>22010103</v>
      </c>
      <c r="C406" s="164" t="s">
        <v>643</v>
      </c>
      <c r="D406" s="104"/>
      <c r="E406" s="496">
        <v>31922905</v>
      </c>
      <c r="F406" s="30" t="s">
        <v>680</v>
      </c>
      <c r="G406" s="31"/>
      <c r="H406" s="51">
        <v>1000000</v>
      </c>
      <c r="I406" s="31">
        <v>700000</v>
      </c>
      <c r="J406" s="51">
        <v>1000000</v>
      </c>
    </row>
    <row r="407" spans="2:10" ht="23.4">
      <c r="B407" s="227">
        <v>22020000</v>
      </c>
      <c r="C407" s="164"/>
      <c r="D407" s="228"/>
      <c r="E407" s="498"/>
      <c r="F407" s="44" t="s">
        <v>200</v>
      </c>
      <c r="G407" s="31"/>
      <c r="H407" s="51"/>
      <c r="I407" s="31"/>
      <c r="J407" s="51"/>
    </row>
    <row r="408" spans="2:10" ht="24" thickBot="1">
      <c r="B408" s="227">
        <v>22020100</v>
      </c>
      <c r="C408" s="164"/>
      <c r="D408" s="228"/>
      <c r="E408" s="498"/>
      <c r="F408" s="44" t="s">
        <v>201</v>
      </c>
      <c r="G408" s="31"/>
      <c r="H408" s="51"/>
      <c r="I408" s="31"/>
      <c r="J408" s="51"/>
    </row>
    <row r="409" spans="2:10" ht="24" thickBot="1">
      <c r="B409" s="67">
        <v>22020101</v>
      </c>
      <c r="C409" s="131" t="s">
        <v>643</v>
      </c>
      <c r="D409" s="25"/>
      <c r="E409" s="496">
        <v>31922905</v>
      </c>
      <c r="F409" s="258" t="s">
        <v>202</v>
      </c>
      <c r="G409" s="31"/>
      <c r="H409" s="51"/>
      <c r="I409" s="31"/>
      <c r="J409" s="51"/>
    </row>
    <row r="410" spans="2:10" ht="24" thickBot="1">
      <c r="B410" s="67">
        <v>22020102</v>
      </c>
      <c r="C410" s="131" t="s">
        <v>643</v>
      </c>
      <c r="D410" s="25"/>
      <c r="E410" s="496">
        <v>31922905</v>
      </c>
      <c r="F410" s="258" t="s">
        <v>203</v>
      </c>
      <c r="G410" s="31"/>
      <c r="H410" s="51"/>
      <c r="I410" s="31"/>
      <c r="J410" s="51"/>
    </row>
    <row r="411" spans="2:10" ht="24" thickBot="1">
      <c r="B411" s="67">
        <v>22020103</v>
      </c>
      <c r="C411" s="131" t="s">
        <v>643</v>
      </c>
      <c r="D411" s="25"/>
      <c r="E411" s="496">
        <v>31922905</v>
      </c>
      <c r="F411" s="258" t="s">
        <v>204</v>
      </c>
      <c r="G411" s="31"/>
      <c r="H411" s="51"/>
      <c r="I411" s="31"/>
      <c r="J411" s="51"/>
    </row>
    <row r="412" spans="2:10" ht="23.4">
      <c r="B412" s="67">
        <v>22020104</v>
      </c>
      <c r="C412" s="131" t="s">
        <v>643</v>
      </c>
      <c r="D412" s="25"/>
      <c r="E412" s="496">
        <v>31922905</v>
      </c>
      <c r="F412" s="258" t="s">
        <v>205</v>
      </c>
      <c r="G412" s="31"/>
      <c r="H412" s="51"/>
      <c r="I412" s="31"/>
      <c r="J412" s="51"/>
    </row>
    <row r="413" spans="2:10" ht="24" thickBot="1">
      <c r="B413" s="227">
        <v>22020300</v>
      </c>
      <c r="C413" s="164"/>
      <c r="D413" s="228"/>
      <c r="E413" s="498"/>
      <c r="F413" s="44" t="s">
        <v>209</v>
      </c>
      <c r="G413" s="31"/>
      <c r="H413" s="51"/>
      <c r="I413" s="31"/>
      <c r="J413" s="51"/>
    </row>
    <row r="414" spans="2:10" ht="24" thickBot="1">
      <c r="B414" s="29">
        <v>22020303</v>
      </c>
      <c r="C414" s="164" t="s">
        <v>643</v>
      </c>
      <c r="D414" s="104"/>
      <c r="E414" s="496">
        <v>31922905</v>
      </c>
      <c r="F414" s="30" t="s">
        <v>211</v>
      </c>
      <c r="G414" s="31"/>
      <c r="H414" s="51"/>
      <c r="I414" s="31"/>
      <c r="J414" s="51"/>
    </row>
    <row r="415" spans="2:10" ht="23.4">
      <c r="B415" s="29">
        <v>22020309</v>
      </c>
      <c r="C415" s="164" t="s">
        <v>643</v>
      </c>
      <c r="D415" s="104"/>
      <c r="E415" s="496">
        <v>31922905</v>
      </c>
      <c r="F415" s="30" t="s">
        <v>215</v>
      </c>
      <c r="G415" s="31"/>
      <c r="H415" s="51">
        <v>3000000</v>
      </c>
      <c r="I415" s="31">
        <v>2790000</v>
      </c>
      <c r="J415" s="51">
        <v>7000000</v>
      </c>
    </row>
    <row r="416" spans="2:10" ht="23.4">
      <c r="B416" s="29">
        <v>22020313</v>
      </c>
      <c r="C416" s="164" t="s">
        <v>643</v>
      </c>
      <c r="D416" s="104"/>
      <c r="E416" s="488"/>
      <c r="F416" s="30" t="s">
        <v>218</v>
      </c>
      <c r="G416" s="31"/>
      <c r="H416" s="51">
        <v>2000000</v>
      </c>
      <c r="I416" s="31">
        <v>1000000</v>
      </c>
      <c r="J416" s="51">
        <v>5000000</v>
      </c>
    </row>
    <row r="417" spans="2:10" ht="24" thickBot="1">
      <c r="B417" s="227">
        <v>22020500</v>
      </c>
      <c r="C417" s="164"/>
      <c r="D417" s="228"/>
      <c r="E417" s="498"/>
      <c r="F417" s="44" t="s">
        <v>226</v>
      </c>
      <c r="G417" s="31"/>
      <c r="H417" s="51"/>
      <c r="I417" s="31"/>
      <c r="J417" s="51"/>
    </row>
    <row r="418" spans="2:10" ht="23.4">
      <c r="B418" s="29">
        <v>22020501</v>
      </c>
      <c r="C418" s="164" t="s">
        <v>643</v>
      </c>
      <c r="D418" s="104"/>
      <c r="E418" s="496">
        <v>31922905</v>
      </c>
      <c r="F418" s="30" t="s">
        <v>227</v>
      </c>
      <c r="G418" s="31">
        <v>14446000</v>
      </c>
      <c r="H418" s="51">
        <v>20000000</v>
      </c>
      <c r="I418" s="31">
        <v>18112000</v>
      </c>
      <c r="J418" s="51">
        <v>30000000</v>
      </c>
    </row>
    <row r="419" spans="2:10" ht="24" thickBot="1">
      <c r="B419" s="29">
        <v>22020502</v>
      </c>
      <c r="C419" s="164" t="s">
        <v>643</v>
      </c>
      <c r="D419" s="280"/>
      <c r="E419" s="488"/>
      <c r="F419" s="281" t="s">
        <v>678</v>
      </c>
      <c r="G419" s="31"/>
      <c r="H419" s="51"/>
      <c r="I419" s="31"/>
      <c r="J419" s="51"/>
    </row>
    <row r="420" spans="2:10" ht="23.4">
      <c r="B420" s="29">
        <v>22020503</v>
      </c>
      <c r="C420" s="164" t="s">
        <v>643</v>
      </c>
      <c r="D420" s="104"/>
      <c r="E420" s="496">
        <v>31922905</v>
      </c>
      <c r="F420" s="30" t="s">
        <v>445</v>
      </c>
      <c r="G420" s="31">
        <v>1150000</v>
      </c>
      <c r="H420" s="51">
        <v>27000000</v>
      </c>
      <c r="I420" s="31">
        <v>21384192</v>
      </c>
      <c r="J420" s="51">
        <v>35000000</v>
      </c>
    </row>
    <row r="421" spans="2:10" s="52" customFormat="1" ht="21" customHeight="1" thickBot="1">
      <c r="B421" s="227">
        <v>22020700</v>
      </c>
      <c r="C421" s="170"/>
      <c r="D421" s="228"/>
      <c r="E421" s="504"/>
      <c r="F421" s="44" t="s">
        <v>232</v>
      </c>
      <c r="G421" s="31"/>
      <c r="H421" s="51"/>
      <c r="I421" s="31"/>
      <c r="J421" s="51"/>
    </row>
    <row r="422" spans="2:10" ht="23.4">
      <c r="B422" s="29">
        <v>22020711</v>
      </c>
      <c r="C422" s="164" t="s">
        <v>643</v>
      </c>
      <c r="D422" s="104"/>
      <c r="E422" s="496">
        <v>31922905</v>
      </c>
      <c r="F422" s="30" t="s">
        <v>517</v>
      </c>
      <c r="G422" s="31"/>
      <c r="H422" s="51"/>
      <c r="I422" s="31"/>
      <c r="J422" s="51"/>
    </row>
    <row r="423" spans="2:10" ht="24" thickBot="1">
      <c r="B423" s="227">
        <v>22021000</v>
      </c>
      <c r="C423" s="146"/>
      <c r="D423" s="228"/>
      <c r="E423" s="498"/>
      <c r="F423" s="44" t="s">
        <v>245</v>
      </c>
      <c r="G423" s="31"/>
      <c r="H423" s="51"/>
      <c r="I423" s="31"/>
      <c r="J423" s="51"/>
    </row>
    <row r="424" spans="2:10" ht="24" thickBot="1">
      <c r="B424" s="29">
        <v>22021001</v>
      </c>
      <c r="C424" s="164" t="s">
        <v>643</v>
      </c>
      <c r="D424" s="104"/>
      <c r="E424" s="496">
        <v>31922905</v>
      </c>
      <c r="F424" s="53" t="s">
        <v>246</v>
      </c>
      <c r="G424" s="31">
        <v>6645000</v>
      </c>
      <c r="H424" s="51">
        <v>10000000</v>
      </c>
      <c r="I424" s="31">
        <v>6134000</v>
      </c>
      <c r="J424" s="51">
        <v>20000000</v>
      </c>
    </row>
    <row r="425" spans="2:10" ht="44.4">
      <c r="B425" s="29">
        <v>22021003</v>
      </c>
      <c r="C425" s="164" t="s">
        <v>643</v>
      </c>
      <c r="D425" s="104"/>
      <c r="E425" s="496">
        <v>31922905</v>
      </c>
      <c r="F425" s="53" t="s">
        <v>248</v>
      </c>
      <c r="G425" s="31">
        <v>4000000</v>
      </c>
      <c r="H425" s="51">
        <v>5000000</v>
      </c>
      <c r="I425" s="31">
        <v>4000000</v>
      </c>
      <c r="J425" s="51">
        <v>10000000</v>
      </c>
    </row>
    <row r="426" spans="2:10" ht="45" thickBot="1">
      <c r="B426" s="29">
        <v>220211013</v>
      </c>
      <c r="C426" s="164" t="s">
        <v>643</v>
      </c>
      <c r="D426" s="104"/>
      <c r="E426" s="488"/>
      <c r="F426" s="53" t="s">
        <v>714</v>
      </c>
      <c r="G426" s="31"/>
      <c r="H426" s="51">
        <v>1000000</v>
      </c>
      <c r="I426" s="31">
        <v>400000</v>
      </c>
      <c r="J426" s="51">
        <v>3000000</v>
      </c>
    </row>
    <row r="427" spans="2:10" ht="24" thickBot="1">
      <c r="B427" s="29">
        <v>22021016</v>
      </c>
      <c r="C427" s="131" t="s">
        <v>643</v>
      </c>
      <c r="D427" s="25"/>
      <c r="E427" s="496">
        <v>31922905</v>
      </c>
      <c r="F427" s="53" t="s">
        <v>888</v>
      </c>
      <c r="G427" s="31"/>
      <c r="H427" s="51">
        <v>2000000</v>
      </c>
      <c r="I427" s="31">
        <v>2000000</v>
      </c>
      <c r="J427" s="51">
        <v>4000000</v>
      </c>
    </row>
    <row r="428" spans="2:10" ht="23.4">
      <c r="B428" s="29">
        <v>22021017</v>
      </c>
      <c r="C428" s="164" t="s">
        <v>643</v>
      </c>
      <c r="D428" s="104"/>
      <c r="E428" s="496">
        <v>31922905</v>
      </c>
      <c r="F428" s="53" t="s">
        <v>218</v>
      </c>
      <c r="G428" s="31">
        <v>74591125</v>
      </c>
      <c r="H428" s="51">
        <v>104427580</v>
      </c>
      <c r="I428" s="31">
        <v>82187420</v>
      </c>
      <c r="J428" s="51">
        <v>120000000</v>
      </c>
    </row>
    <row r="429" spans="2:10" ht="23.4">
      <c r="B429" s="227"/>
      <c r="C429" s="146"/>
      <c r="D429" s="228"/>
      <c r="E429" s="498"/>
      <c r="F429" s="229" t="s">
        <v>161</v>
      </c>
      <c r="G429" s="65">
        <f>SUM(G371:G406)</f>
        <v>71846127</v>
      </c>
      <c r="H429" s="65">
        <f>SUM(H371:H406)</f>
        <v>129446357</v>
      </c>
      <c r="I429" s="65">
        <v>72645390</v>
      </c>
      <c r="J429" s="65">
        <v>143892668</v>
      </c>
    </row>
    <row r="430" spans="2:10" ht="24" thickBot="1">
      <c r="B430" s="117"/>
      <c r="C430" s="137"/>
      <c r="D430" s="118"/>
      <c r="E430" s="491"/>
      <c r="F430" s="119" t="s">
        <v>200</v>
      </c>
      <c r="G430" s="230">
        <f>SUM(G409:G428)</f>
        <v>100832125</v>
      </c>
      <c r="H430" s="230">
        <f>SUM(H408:H428)</f>
        <v>174427580</v>
      </c>
      <c r="I430" s="230">
        <v>139225612</v>
      </c>
      <c r="J430" s="230">
        <v>245000000</v>
      </c>
    </row>
    <row r="431" spans="2:10" ht="24" thickBot="1">
      <c r="B431" s="110"/>
      <c r="C431" s="133"/>
      <c r="D431" s="111"/>
      <c r="E431" s="489"/>
      <c r="F431" s="62" t="s">
        <v>292</v>
      </c>
      <c r="G431" s="63">
        <f>G429+G430</f>
        <v>172678252</v>
      </c>
      <c r="H431" s="63">
        <f>H429+H430</f>
        <v>303873937</v>
      </c>
      <c r="I431" s="63">
        <v>211871002</v>
      </c>
      <c r="J431" s="63">
        <v>388892668</v>
      </c>
    </row>
    <row r="432" spans="2:10" ht="25.2">
      <c r="B432" s="721" t="s">
        <v>786</v>
      </c>
      <c r="C432" s="722"/>
      <c r="D432" s="722"/>
      <c r="E432" s="722"/>
      <c r="F432" s="722"/>
      <c r="G432" s="722"/>
      <c r="H432" s="722"/>
      <c r="I432" s="722"/>
      <c r="J432" s="723"/>
    </row>
    <row r="433" spans="2:10" ht="22.2">
      <c r="B433" s="718"/>
      <c r="C433" s="719"/>
      <c r="D433" s="719"/>
      <c r="E433" s="719"/>
      <c r="F433" s="719"/>
      <c r="G433" s="719"/>
      <c r="H433" s="719"/>
      <c r="I433" s="719"/>
      <c r="J433" s="720"/>
    </row>
    <row r="434" spans="2:10" ht="22.2">
      <c r="B434" s="718" t="s">
        <v>987</v>
      </c>
      <c r="C434" s="719"/>
      <c r="D434" s="719"/>
      <c r="E434" s="719"/>
      <c r="F434" s="719"/>
      <c r="G434" s="719"/>
      <c r="H434" s="719"/>
      <c r="I434" s="719"/>
      <c r="J434" s="720"/>
    </row>
    <row r="435" spans="2:10" ht="27" customHeight="1" thickBot="1">
      <c r="B435" s="734" t="s">
        <v>327</v>
      </c>
      <c r="C435" s="735"/>
      <c r="D435" s="735"/>
      <c r="E435" s="735"/>
      <c r="F435" s="735"/>
      <c r="G435" s="735"/>
      <c r="H435" s="735"/>
      <c r="I435" s="735"/>
      <c r="J435" s="736"/>
    </row>
    <row r="436" spans="2:10" ht="22.8" thickBot="1">
      <c r="B436" s="737" t="s">
        <v>385</v>
      </c>
      <c r="C436" s="738"/>
      <c r="D436" s="738"/>
      <c r="E436" s="738"/>
      <c r="F436" s="738"/>
      <c r="G436" s="738"/>
      <c r="H436" s="738"/>
      <c r="I436" s="738"/>
      <c r="J436" s="739"/>
    </row>
    <row r="437" spans="2:10" s="52" customFormat="1" ht="70.8" thickBot="1">
      <c r="B437" s="20" t="s">
        <v>459</v>
      </c>
      <c r="C437" s="128" t="s">
        <v>455</v>
      </c>
      <c r="D437" s="99" t="s">
        <v>451</v>
      </c>
      <c r="E437" s="487" t="s">
        <v>454</v>
      </c>
      <c r="F437" s="100" t="s">
        <v>1</v>
      </c>
      <c r="G437" s="20" t="s">
        <v>936</v>
      </c>
      <c r="H437" s="20" t="s">
        <v>935</v>
      </c>
      <c r="I437" s="20" t="s">
        <v>934</v>
      </c>
      <c r="J437" s="20" t="s">
        <v>988</v>
      </c>
    </row>
    <row r="438" spans="2:10" ht="27.9" customHeight="1" thickBot="1">
      <c r="B438" s="23">
        <v>22000100101</v>
      </c>
      <c r="C438" s="131" t="s">
        <v>643</v>
      </c>
      <c r="D438" s="25"/>
      <c r="E438" s="496">
        <v>31922905</v>
      </c>
      <c r="F438" s="102" t="s">
        <v>2</v>
      </c>
      <c r="G438" s="103">
        <v>16931022.920000002</v>
      </c>
      <c r="H438" s="103">
        <v>26269957.02</v>
      </c>
      <c r="I438" s="103">
        <v>13930580</v>
      </c>
      <c r="J438" s="103">
        <v>28122923</v>
      </c>
    </row>
    <row r="439" spans="2:10" ht="27.9" customHeight="1" thickBot="1">
      <c r="B439" s="29">
        <v>22000100102</v>
      </c>
      <c r="C439" s="131" t="s">
        <v>643</v>
      </c>
      <c r="D439" s="25"/>
      <c r="E439" s="496">
        <v>31922905</v>
      </c>
      <c r="F439" s="53" t="s">
        <v>361</v>
      </c>
      <c r="G439" s="105">
        <v>71864896.270000011</v>
      </c>
      <c r="H439" s="105">
        <v>274363707.21000004</v>
      </c>
      <c r="I439" s="105">
        <v>201903379</v>
      </c>
      <c r="J439" s="105">
        <v>331975635</v>
      </c>
    </row>
    <row r="440" spans="2:10" ht="27.9" customHeight="1">
      <c r="B440" s="29">
        <v>22000100103</v>
      </c>
      <c r="C440" s="131" t="s">
        <v>643</v>
      </c>
      <c r="D440" s="25"/>
      <c r="E440" s="496">
        <v>31922905</v>
      </c>
      <c r="F440" s="53" t="s">
        <v>362</v>
      </c>
      <c r="G440" s="105">
        <v>3753797.5700000003</v>
      </c>
      <c r="H440" s="105">
        <v>17755019.120000001</v>
      </c>
      <c r="I440" s="105">
        <v>13761196</v>
      </c>
      <c r="J440" s="105">
        <v>22435398</v>
      </c>
    </row>
    <row r="441" spans="2:10" ht="27.9" customHeight="1">
      <c r="B441" s="29"/>
      <c r="C441" s="131"/>
      <c r="D441" s="104"/>
      <c r="E441" s="488"/>
      <c r="F441" s="229"/>
      <c r="G441" s="266"/>
      <c r="H441" s="55"/>
      <c r="I441" s="246"/>
      <c r="J441" s="55"/>
    </row>
    <row r="442" spans="2:10" ht="27.9" customHeight="1">
      <c r="B442" s="29"/>
      <c r="C442" s="131"/>
      <c r="D442" s="104"/>
      <c r="E442" s="488"/>
      <c r="F442" s="229"/>
      <c r="G442" s="266"/>
      <c r="H442" s="55"/>
      <c r="I442" s="246"/>
      <c r="J442" s="55"/>
    </row>
    <row r="443" spans="2:10" ht="27.9" customHeight="1">
      <c r="B443" s="29"/>
      <c r="C443" s="131"/>
      <c r="D443" s="104"/>
      <c r="E443" s="488"/>
      <c r="F443" s="229"/>
      <c r="G443" s="266"/>
      <c r="H443" s="55"/>
      <c r="I443" s="246"/>
      <c r="J443" s="55"/>
    </row>
    <row r="444" spans="2:10" ht="27.9" customHeight="1">
      <c r="B444" s="29"/>
      <c r="C444" s="131"/>
      <c r="D444" s="104"/>
      <c r="E444" s="488"/>
      <c r="F444" s="229"/>
      <c r="G444" s="266"/>
      <c r="H444" s="55"/>
      <c r="I444" s="246"/>
      <c r="J444" s="55"/>
    </row>
    <row r="445" spans="2:10" ht="27.9" customHeight="1">
      <c r="B445" s="29"/>
      <c r="C445" s="131"/>
      <c r="D445" s="104"/>
      <c r="E445" s="488"/>
      <c r="F445" s="229"/>
      <c r="G445" s="266"/>
      <c r="H445" s="55"/>
      <c r="I445" s="246"/>
      <c r="J445" s="55"/>
    </row>
    <row r="446" spans="2:10" ht="27.9" customHeight="1">
      <c r="B446" s="29"/>
      <c r="C446" s="131"/>
      <c r="D446" s="104"/>
      <c r="E446" s="488"/>
      <c r="F446" s="229"/>
      <c r="G446" s="266"/>
      <c r="H446" s="55"/>
      <c r="I446" s="246"/>
      <c r="J446" s="55"/>
    </row>
    <row r="447" spans="2:10" ht="27.9" customHeight="1">
      <c r="B447" s="29"/>
      <c r="C447" s="131"/>
      <c r="D447" s="104"/>
      <c r="E447" s="488"/>
      <c r="F447" s="229"/>
      <c r="G447" s="266"/>
      <c r="H447" s="55"/>
      <c r="I447" s="246"/>
      <c r="J447" s="55"/>
    </row>
    <row r="448" spans="2:10" ht="27.9" customHeight="1">
      <c r="B448" s="29"/>
      <c r="C448" s="131"/>
      <c r="D448" s="104"/>
      <c r="E448" s="488"/>
      <c r="F448" s="229"/>
      <c r="G448" s="266"/>
      <c r="H448" s="55"/>
      <c r="I448" s="246"/>
      <c r="J448" s="55"/>
    </row>
    <row r="449" spans="2:10" ht="27.9" customHeight="1">
      <c r="B449" s="29"/>
      <c r="C449" s="131"/>
      <c r="D449" s="104"/>
      <c r="E449" s="488"/>
      <c r="F449" s="229"/>
      <c r="G449" s="266"/>
      <c r="H449" s="55"/>
      <c r="I449" s="246"/>
      <c r="J449" s="55"/>
    </row>
    <row r="450" spans="2:10" ht="27.9" customHeight="1" thickBot="1">
      <c r="B450" s="29"/>
      <c r="C450" s="131"/>
      <c r="D450" s="104"/>
      <c r="E450" s="488"/>
      <c r="F450" s="229"/>
      <c r="G450" s="266"/>
      <c r="H450" s="55"/>
      <c r="I450" s="246"/>
      <c r="J450" s="55"/>
    </row>
    <row r="451" spans="2:10" ht="27.9" customHeight="1" thickBot="1">
      <c r="B451" s="110"/>
      <c r="C451" s="159"/>
      <c r="D451" s="254"/>
      <c r="E451" s="503"/>
      <c r="F451" s="62" t="s">
        <v>292</v>
      </c>
      <c r="G451" s="112">
        <v>92549716.76000002</v>
      </c>
      <c r="H451" s="112">
        <v>318388683.35000002</v>
      </c>
      <c r="I451" s="112">
        <f>SUM(I438:I450)</f>
        <v>229595155</v>
      </c>
      <c r="J451" s="112">
        <f>SUM(J438:J450)</f>
        <v>382533956</v>
      </c>
    </row>
    <row r="452" spans="2:10" ht="27.9" customHeight="1" thickBot="1">
      <c r="B452" s="728" t="s">
        <v>500</v>
      </c>
      <c r="C452" s="729"/>
      <c r="D452" s="729"/>
      <c r="E452" s="729"/>
      <c r="F452" s="729"/>
      <c r="G452" s="729"/>
      <c r="H452" s="729"/>
      <c r="I452" s="729"/>
      <c r="J452" s="730"/>
    </row>
    <row r="453" spans="2:10" ht="23.4">
      <c r="B453" s="113"/>
      <c r="C453" s="135"/>
      <c r="D453" s="114"/>
      <c r="E453" s="490"/>
      <c r="F453" s="115" t="s">
        <v>161</v>
      </c>
      <c r="G453" s="116">
        <v>75322716.76000002</v>
      </c>
      <c r="H453" s="116">
        <v>283888683.35000002</v>
      </c>
      <c r="I453" s="116">
        <v>61520155</v>
      </c>
      <c r="J453" s="116">
        <v>83383956</v>
      </c>
    </row>
    <row r="454" spans="2:10" ht="27.9" customHeight="1" thickBot="1">
      <c r="B454" s="117"/>
      <c r="C454" s="137"/>
      <c r="D454" s="118"/>
      <c r="E454" s="491"/>
      <c r="F454" s="119" t="s">
        <v>200</v>
      </c>
      <c r="G454" s="120">
        <v>17227000</v>
      </c>
      <c r="H454" s="120">
        <v>34500000</v>
      </c>
      <c r="I454" s="120">
        <v>168075000</v>
      </c>
      <c r="J454" s="120">
        <v>299150000</v>
      </c>
    </row>
    <row r="455" spans="2:10" ht="27.9" customHeight="1" thickBot="1">
      <c r="B455" s="110"/>
      <c r="C455" s="159"/>
      <c r="D455" s="254"/>
      <c r="E455" s="503"/>
      <c r="F455" s="62" t="s">
        <v>292</v>
      </c>
      <c r="G455" s="112">
        <v>92549716.76000002</v>
      </c>
      <c r="H455" s="112">
        <v>318388683.35000002</v>
      </c>
      <c r="I455" s="112">
        <v>229595155</v>
      </c>
      <c r="J455" s="112">
        <v>382533956</v>
      </c>
    </row>
    <row r="456" spans="2:10" ht="25.2">
      <c r="B456" s="721" t="s">
        <v>786</v>
      </c>
      <c r="C456" s="722"/>
      <c r="D456" s="722"/>
      <c r="E456" s="722"/>
      <c r="F456" s="722"/>
      <c r="G456" s="722"/>
      <c r="H456" s="722"/>
      <c r="I456" s="722"/>
      <c r="J456" s="723"/>
    </row>
    <row r="457" spans="2:10" ht="22.2">
      <c r="B457" s="718" t="s">
        <v>479</v>
      </c>
      <c r="C457" s="719"/>
      <c r="D457" s="719"/>
      <c r="E457" s="719"/>
      <c r="F457" s="719"/>
      <c r="G457" s="719"/>
      <c r="H457" s="719"/>
      <c r="I457" s="719"/>
      <c r="J457" s="720"/>
    </row>
    <row r="458" spans="2:10" ht="22.2">
      <c r="B458" s="718" t="s">
        <v>987</v>
      </c>
      <c r="C458" s="719"/>
      <c r="D458" s="719"/>
      <c r="E458" s="719"/>
      <c r="F458" s="719"/>
      <c r="G458" s="719"/>
      <c r="H458" s="719"/>
      <c r="I458" s="719"/>
      <c r="J458" s="720"/>
    </row>
    <row r="459" spans="2:10" ht="28.5" customHeight="1" thickBot="1">
      <c r="B459" s="734" t="s">
        <v>273</v>
      </c>
      <c r="C459" s="735"/>
      <c r="D459" s="735"/>
      <c r="E459" s="735"/>
      <c r="F459" s="735"/>
      <c r="G459" s="735"/>
      <c r="H459" s="735"/>
      <c r="I459" s="735"/>
      <c r="J459" s="736"/>
    </row>
    <row r="460" spans="2:10" s="207" customFormat="1" ht="22.8" thickBot="1">
      <c r="B460" s="731" t="s">
        <v>386</v>
      </c>
      <c r="C460" s="732"/>
      <c r="D460" s="732"/>
      <c r="E460" s="732"/>
      <c r="F460" s="732"/>
      <c r="G460" s="732"/>
      <c r="H460" s="732"/>
      <c r="I460" s="732"/>
      <c r="J460" s="733"/>
    </row>
    <row r="461" spans="2:10" s="52" customFormat="1" ht="70.8" thickBot="1">
      <c r="B461" s="20" t="s">
        <v>459</v>
      </c>
      <c r="C461" s="128" t="s">
        <v>455</v>
      </c>
      <c r="D461" s="99" t="s">
        <v>451</v>
      </c>
      <c r="E461" s="487" t="s">
        <v>454</v>
      </c>
      <c r="F461" s="100" t="s">
        <v>1</v>
      </c>
      <c r="G461" s="20" t="s">
        <v>936</v>
      </c>
      <c r="H461" s="20" t="s">
        <v>935</v>
      </c>
      <c r="I461" s="20" t="s">
        <v>934</v>
      </c>
      <c r="J461" s="20" t="s">
        <v>988</v>
      </c>
    </row>
    <row r="462" spans="2:10" s="207" customFormat="1" ht="23.4">
      <c r="B462" s="235">
        <v>20000000</v>
      </c>
      <c r="C462" s="151"/>
      <c r="D462" s="236"/>
      <c r="E462" s="500"/>
      <c r="F462" s="237" t="s">
        <v>160</v>
      </c>
      <c r="G462" s="238"/>
      <c r="H462" s="239"/>
      <c r="I462" s="238"/>
      <c r="J462" s="239"/>
    </row>
    <row r="463" spans="2:10" s="207" customFormat="1" ht="23.4">
      <c r="B463" s="215">
        <v>21000000</v>
      </c>
      <c r="C463" s="142"/>
      <c r="D463" s="77"/>
      <c r="E463" s="494"/>
      <c r="F463" s="216" t="s">
        <v>161</v>
      </c>
      <c r="G463" s="208"/>
      <c r="H463" s="217"/>
      <c r="I463" s="208"/>
      <c r="J463" s="217"/>
    </row>
    <row r="464" spans="2:10" ht="24" thickBot="1">
      <c r="B464" s="215">
        <v>21010000</v>
      </c>
      <c r="C464" s="142"/>
      <c r="D464" s="77"/>
      <c r="E464" s="494"/>
      <c r="F464" s="216" t="s">
        <v>162</v>
      </c>
      <c r="G464" s="208"/>
      <c r="H464" s="217"/>
      <c r="I464" s="208"/>
      <c r="J464" s="217"/>
    </row>
    <row r="465" spans="2:10" ht="24" thickBot="1">
      <c r="B465" s="221">
        <v>21010103</v>
      </c>
      <c r="C465" s="164" t="s">
        <v>643</v>
      </c>
      <c r="D465" s="25"/>
      <c r="E465" s="496">
        <v>31922905</v>
      </c>
      <c r="F465" s="49" t="s">
        <v>164</v>
      </c>
      <c r="G465" s="31"/>
      <c r="H465" s="51"/>
      <c r="I465" s="31"/>
      <c r="J465" s="51"/>
    </row>
    <row r="466" spans="2:10" ht="24" thickBot="1">
      <c r="B466" s="221">
        <v>21010104</v>
      </c>
      <c r="C466" s="164" t="s">
        <v>643</v>
      </c>
      <c r="D466" s="25"/>
      <c r="E466" s="496">
        <v>31922905</v>
      </c>
      <c r="F466" s="49" t="s">
        <v>165</v>
      </c>
      <c r="G466" s="31">
        <v>2483517.67</v>
      </c>
      <c r="H466" s="51">
        <v>3855844.62</v>
      </c>
      <c r="I466" s="31">
        <v>2891883</v>
      </c>
      <c r="J466" s="51">
        <v>4015844</v>
      </c>
    </row>
    <row r="467" spans="2:10" ht="24" thickBot="1">
      <c r="B467" s="221">
        <v>21010105</v>
      </c>
      <c r="C467" s="164" t="s">
        <v>643</v>
      </c>
      <c r="D467" s="25"/>
      <c r="E467" s="496">
        <v>31922905</v>
      </c>
      <c r="F467" s="49" t="s">
        <v>166</v>
      </c>
      <c r="G467" s="31">
        <v>1916760.09</v>
      </c>
      <c r="H467" s="51">
        <v>3828176.29</v>
      </c>
      <c r="I467" s="31">
        <v>2871132</v>
      </c>
      <c r="J467" s="51">
        <v>4228176</v>
      </c>
    </row>
    <row r="468" spans="2:10" ht="24" thickBot="1">
      <c r="B468" s="221">
        <v>21010106</v>
      </c>
      <c r="C468" s="164" t="s">
        <v>643</v>
      </c>
      <c r="D468" s="25"/>
      <c r="E468" s="496">
        <v>31922905</v>
      </c>
      <c r="F468" s="49" t="s">
        <v>167</v>
      </c>
      <c r="G468" s="31"/>
      <c r="H468" s="51"/>
      <c r="I468" s="31"/>
      <c r="J468" s="51"/>
    </row>
    <row r="469" spans="2:10" ht="23.4">
      <c r="B469" s="240"/>
      <c r="C469" s="164" t="s">
        <v>643</v>
      </c>
      <c r="D469" s="25"/>
      <c r="E469" s="496">
        <v>31922905</v>
      </c>
      <c r="F469" s="53" t="s">
        <v>679</v>
      </c>
      <c r="G469" s="31"/>
      <c r="H469" s="51"/>
      <c r="I469" s="31"/>
      <c r="J469" s="51"/>
    </row>
    <row r="470" spans="2:10" ht="45" thickBot="1">
      <c r="B470" s="215">
        <v>21020300</v>
      </c>
      <c r="C470" s="142"/>
      <c r="D470" s="77"/>
      <c r="E470" s="494"/>
      <c r="F470" s="216" t="s">
        <v>189</v>
      </c>
      <c r="G470" s="31"/>
      <c r="H470" s="51"/>
      <c r="I470" s="31"/>
      <c r="J470" s="51"/>
    </row>
    <row r="471" spans="2:10" ht="24" thickBot="1">
      <c r="B471" s="221">
        <v>21020301</v>
      </c>
      <c r="C471" s="164" t="s">
        <v>643</v>
      </c>
      <c r="D471" s="25"/>
      <c r="E471" s="496">
        <v>31922905</v>
      </c>
      <c r="F471" s="53" t="s">
        <v>174</v>
      </c>
      <c r="G471" s="31"/>
      <c r="H471" s="51"/>
      <c r="I471" s="31"/>
      <c r="J471" s="51"/>
    </row>
    <row r="472" spans="2:10" ht="24" thickBot="1">
      <c r="B472" s="221">
        <v>21020302</v>
      </c>
      <c r="C472" s="164" t="s">
        <v>643</v>
      </c>
      <c r="D472" s="25"/>
      <c r="E472" s="496">
        <v>31922905</v>
      </c>
      <c r="F472" s="53" t="s">
        <v>175</v>
      </c>
      <c r="G472" s="31"/>
      <c r="H472" s="51"/>
      <c r="I472" s="31"/>
      <c r="J472" s="51"/>
    </row>
    <row r="473" spans="2:10" ht="24" thickBot="1">
      <c r="B473" s="221">
        <v>21020303</v>
      </c>
      <c r="C473" s="164" t="s">
        <v>643</v>
      </c>
      <c r="D473" s="25"/>
      <c r="E473" s="496">
        <v>31922905</v>
      </c>
      <c r="F473" s="53" t="s">
        <v>176</v>
      </c>
      <c r="G473" s="31"/>
      <c r="H473" s="51"/>
      <c r="I473" s="31"/>
      <c r="J473" s="51"/>
    </row>
    <row r="474" spans="2:10" ht="24" thickBot="1">
      <c r="B474" s="221">
        <v>21020304</v>
      </c>
      <c r="C474" s="164" t="s">
        <v>643</v>
      </c>
      <c r="D474" s="25"/>
      <c r="E474" s="496">
        <v>31922905</v>
      </c>
      <c r="F474" s="53" t="s">
        <v>177</v>
      </c>
      <c r="G474" s="31"/>
      <c r="H474" s="51"/>
      <c r="I474" s="31"/>
      <c r="J474" s="51"/>
    </row>
    <row r="475" spans="2:10" ht="24" thickBot="1">
      <c r="B475" s="221">
        <v>21020312</v>
      </c>
      <c r="C475" s="164" t="s">
        <v>643</v>
      </c>
      <c r="D475" s="25"/>
      <c r="E475" s="496">
        <v>31922905</v>
      </c>
      <c r="F475" s="53" t="s">
        <v>916</v>
      </c>
      <c r="G475" s="31"/>
      <c r="H475" s="51">
        <v>2520000</v>
      </c>
      <c r="I475" s="31">
        <v>1292000</v>
      </c>
      <c r="J475" s="51">
        <v>2520000</v>
      </c>
    </row>
    <row r="476" spans="2:10" ht="23.4">
      <c r="B476" s="221">
        <v>21020315</v>
      </c>
      <c r="C476" s="164" t="s">
        <v>643</v>
      </c>
      <c r="D476" s="25"/>
      <c r="E476" s="496">
        <v>31922905</v>
      </c>
      <c r="F476" s="53" t="s">
        <v>183</v>
      </c>
      <c r="G476" s="31"/>
      <c r="H476" s="51"/>
      <c r="I476" s="31"/>
      <c r="J476" s="51"/>
    </row>
    <row r="477" spans="2:10" ht="24" thickBot="1">
      <c r="B477" s="215">
        <v>21020400</v>
      </c>
      <c r="C477" s="142"/>
      <c r="D477" s="77"/>
      <c r="E477" s="494"/>
      <c r="F477" s="216" t="s">
        <v>190</v>
      </c>
      <c r="G477" s="31"/>
      <c r="H477" s="51"/>
      <c r="I477" s="31"/>
      <c r="J477" s="51"/>
    </row>
    <row r="478" spans="2:10" ht="24" thickBot="1">
      <c r="B478" s="221">
        <v>21020401</v>
      </c>
      <c r="C478" s="164" t="s">
        <v>643</v>
      </c>
      <c r="D478" s="25"/>
      <c r="E478" s="496">
        <v>31922905</v>
      </c>
      <c r="F478" s="53" t="s">
        <v>174</v>
      </c>
      <c r="G478" s="31">
        <v>350098.75</v>
      </c>
      <c r="H478" s="51">
        <v>656857.1</v>
      </c>
      <c r="I478" s="31">
        <v>492642</v>
      </c>
      <c r="J478" s="51">
        <v>781857</v>
      </c>
    </row>
    <row r="479" spans="2:10" ht="24" thickBot="1">
      <c r="B479" s="221">
        <v>21020402</v>
      </c>
      <c r="C479" s="164" t="s">
        <v>643</v>
      </c>
      <c r="D479" s="25"/>
      <c r="E479" s="496">
        <v>31922905</v>
      </c>
      <c r="F479" s="53" t="s">
        <v>175</v>
      </c>
      <c r="G479" s="31">
        <v>183458.5</v>
      </c>
      <c r="H479" s="51">
        <v>375346.81</v>
      </c>
      <c r="I479" s="31">
        <v>281510</v>
      </c>
      <c r="J479" s="51">
        <v>385346</v>
      </c>
    </row>
    <row r="480" spans="2:10" ht="24" thickBot="1">
      <c r="B480" s="221">
        <v>21020403</v>
      </c>
      <c r="C480" s="164" t="s">
        <v>643</v>
      </c>
      <c r="D480" s="25"/>
      <c r="E480" s="496">
        <v>31922905</v>
      </c>
      <c r="F480" s="53" t="s">
        <v>176</v>
      </c>
      <c r="G480" s="31">
        <v>16816.75</v>
      </c>
      <c r="H480" s="51">
        <v>35485.56</v>
      </c>
      <c r="I480" s="31">
        <v>26614</v>
      </c>
      <c r="J480" s="51">
        <v>45486</v>
      </c>
    </row>
    <row r="481" spans="2:10" ht="24" thickBot="1">
      <c r="B481" s="221">
        <v>21020404</v>
      </c>
      <c r="C481" s="164" t="s">
        <v>643</v>
      </c>
      <c r="D481" s="25"/>
      <c r="E481" s="496">
        <v>31922905</v>
      </c>
      <c r="F481" s="53" t="s">
        <v>177</v>
      </c>
      <c r="G481" s="31">
        <v>50093.5</v>
      </c>
      <c r="H481" s="51">
        <v>93836.86</v>
      </c>
      <c r="I481" s="31">
        <v>70377</v>
      </c>
      <c r="J481" s="51">
        <v>75476</v>
      </c>
    </row>
    <row r="482" spans="2:10" ht="24" thickBot="1">
      <c r="B482" s="221">
        <v>21020412</v>
      </c>
      <c r="C482" s="164" t="s">
        <v>643</v>
      </c>
      <c r="D482" s="25"/>
      <c r="E482" s="496">
        <v>31922905</v>
      </c>
      <c r="F482" s="53" t="s">
        <v>180</v>
      </c>
      <c r="G482" s="31"/>
      <c r="H482" s="51"/>
      <c r="I482" s="31"/>
      <c r="J482" s="51"/>
    </row>
    <row r="483" spans="2:10" ht="23.4">
      <c r="B483" s="221">
        <v>21020415</v>
      </c>
      <c r="C483" s="164" t="s">
        <v>643</v>
      </c>
      <c r="D483" s="25"/>
      <c r="E483" s="496">
        <v>31922905</v>
      </c>
      <c r="F483" s="53" t="s">
        <v>183</v>
      </c>
      <c r="G483" s="31">
        <v>133500.16</v>
      </c>
      <c r="H483" s="51">
        <v>202604.88</v>
      </c>
      <c r="I483" s="31">
        <v>151953</v>
      </c>
      <c r="J483" s="51">
        <v>252606</v>
      </c>
    </row>
    <row r="484" spans="2:10" ht="24" thickBot="1">
      <c r="B484" s="215">
        <v>21020500</v>
      </c>
      <c r="C484" s="142"/>
      <c r="D484" s="77"/>
      <c r="E484" s="494"/>
      <c r="F484" s="216" t="s">
        <v>191</v>
      </c>
      <c r="G484" s="31"/>
      <c r="H484" s="51"/>
      <c r="I484" s="31"/>
      <c r="J484" s="51"/>
    </row>
    <row r="485" spans="2:10" ht="24" thickBot="1">
      <c r="B485" s="221">
        <v>21020501</v>
      </c>
      <c r="C485" s="164" t="s">
        <v>643</v>
      </c>
      <c r="D485" s="25"/>
      <c r="E485" s="496">
        <v>31922905</v>
      </c>
      <c r="F485" s="53" t="s">
        <v>174</v>
      </c>
      <c r="G485" s="31">
        <v>255200.42</v>
      </c>
      <c r="H485" s="51">
        <v>450200.2</v>
      </c>
      <c r="I485" s="31">
        <v>337650</v>
      </c>
      <c r="J485" s="51">
        <v>487400</v>
      </c>
    </row>
    <row r="486" spans="2:10" ht="24" thickBot="1">
      <c r="B486" s="286">
        <v>21020502</v>
      </c>
      <c r="C486" s="164" t="s">
        <v>643</v>
      </c>
      <c r="D486" s="225"/>
      <c r="E486" s="496">
        <v>31922905</v>
      </c>
      <c r="F486" s="53" t="s">
        <v>175</v>
      </c>
      <c r="G486" s="31">
        <v>155525.16</v>
      </c>
      <c r="H486" s="51">
        <v>280120.32000000001</v>
      </c>
      <c r="I486" s="31">
        <v>210090</v>
      </c>
      <c r="J486" s="51">
        <v>310941</v>
      </c>
    </row>
    <row r="487" spans="2:10" ht="24" thickBot="1">
      <c r="B487" s="286">
        <v>21020503</v>
      </c>
      <c r="C487" s="164" t="s">
        <v>643</v>
      </c>
      <c r="D487" s="225"/>
      <c r="E487" s="496">
        <v>31922905</v>
      </c>
      <c r="F487" s="53" t="s">
        <v>176</v>
      </c>
      <c r="G487" s="31">
        <v>33441.75</v>
      </c>
      <c r="H487" s="51">
        <v>90102.28</v>
      </c>
      <c r="I487" s="31">
        <v>67576</v>
      </c>
      <c r="J487" s="51">
        <v>101230</v>
      </c>
    </row>
    <row r="488" spans="2:10" ht="24" thickBot="1">
      <c r="B488" s="286">
        <v>21020504</v>
      </c>
      <c r="C488" s="164" t="s">
        <v>643</v>
      </c>
      <c r="D488" s="225"/>
      <c r="E488" s="496">
        <v>31922905</v>
      </c>
      <c r="F488" s="53" t="s">
        <v>177</v>
      </c>
      <c r="G488" s="31">
        <v>35116.76</v>
      </c>
      <c r="H488" s="51">
        <v>91180.4</v>
      </c>
      <c r="I488" s="31">
        <v>69135</v>
      </c>
      <c r="J488" s="51">
        <v>98280</v>
      </c>
    </row>
    <row r="489" spans="2:10" ht="24" thickBot="1">
      <c r="B489" s="286">
        <v>21020512</v>
      </c>
      <c r="C489" s="164" t="s">
        <v>643</v>
      </c>
      <c r="D489" s="225"/>
      <c r="E489" s="496">
        <v>31922905</v>
      </c>
      <c r="F489" s="53" t="s">
        <v>180</v>
      </c>
      <c r="G489" s="31"/>
      <c r="H489" s="51"/>
      <c r="I489" s="31"/>
      <c r="J489" s="51"/>
    </row>
    <row r="490" spans="2:10" ht="23.4">
      <c r="B490" s="286">
        <v>21020515</v>
      </c>
      <c r="C490" s="164" t="s">
        <v>643</v>
      </c>
      <c r="D490" s="225"/>
      <c r="E490" s="496">
        <v>31922905</v>
      </c>
      <c r="F490" s="53" t="s">
        <v>183</v>
      </c>
      <c r="G490" s="31">
        <v>517493.41</v>
      </c>
      <c r="H490" s="51">
        <v>890201.7</v>
      </c>
      <c r="I490" s="31">
        <v>668026</v>
      </c>
      <c r="J490" s="51">
        <v>920281</v>
      </c>
    </row>
    <row r="491" spans="2:10" ht="24" thickBot="1">
      <c r="B491" s="222">
        <v>21020600</v>
      </c>
      <c r="C491" s="145"/>
      <c r="D491" s="223"/>
      <c r="E491" s="497"/>
      <c r="F491" s="216" t="s">
        <v>192</v>
      </c>
      <c r="G491" s="31"/>
      <c r="H491" s="51"/>
      <c r="I491" s="31"/>
      <c r="J491" s="51"/>
    </row>
    <row r="492" spans="2:10" ht="23.4">
      <c r="B492" s="286">
        <v>21020605</v>
      </c>
      <c r="C492" s="164" t="s">
        <v>643</v>
      </c>
      <c r="D492" s="225"/>
      <c r="E492" s="496">
        <v>31922905</v>
      </c>
      <c r="F492" s="49" t="s">
        <v>195</v>
      </c>
      <c r="G492" s="31">
        <v>1500000</v>
      </c>
      <c r="H492" s="51">
        <v>1500000</v>
      </c>
      <c r="I492" s="31"/>
      <c r="J492" s="51">
        <v>1500000</v>
      </c>
    </row>
    <row r="493" spans="2:10" ht="23.4">
      <c r="B493" s="227">
        <v>22020000</v>
      </c>
      <c r="C493" s="146"/>
      <c r="D493" s="228"/>
      <c r="E493" s="498"/>
      <c r="F493" s="44" t="s">
        <v>200</v>
      </c>
      <c r="G493" s="31"/>
      <c r="H493" s="51"/>
      <c r="I493" s="31"/>
      <c r="J493" s="51"/>
    </row>
    <row r="494" spans="2:10" ht="24" thickBot="1">
      <c r="B494" s="227">
        <v>22020100</v>
      </c>
      <c r="C494" s="146"/>
      <c r="D494" s="228"/>
      <c r="E494" s="498"/>
      <c r="F494" s="44" t="s">
        <v>201</v>
      </c>
      <c r="G494" s="31"/>
      <c r="H494" s="51"/>
      <c r="I494" s="31"/>
      <c r="J494" s="51"/>
    </row>
    <row r="495" spans="2:10" ht="23.4">
      <c r="B495" s="29">
        <v>22020102</v>
      </c>
      <c r="C495" s="164" t="s">
        <v>645</v>
      </c>
      <c r="D495" s="104"/>
      <c r="E495" s="496">
        <v>31922905</v>
      </c>
      <c r="F495" s="30" t="s">
        <v>203</v>
      </c>
      <c r="G495" s="31">
        <v>350000</v>
      </c>
      <c r="H495" s="51">
        <v>400000</v>
      </c>
      <c r="I495" s="31"/>
      <c r="J495" s="51">
        <v>400000</v>
      </c>
    </row>
    <row r="496" spans="2:10" ht="24" thickBot="1">
      <c r="B496" s="227">
        <v>22020300</v>
      </c>
      <c r="C496" s="146"/>
      <c r="D496" s="228"/>
      <c r="E496" s="498"/>
      <c r="F496" s="44" t="s">
        <v>209</v>
      </c>
      <c r="G496" s="31"/>
      <c r="H496" s="51"/>
      <c r="I496" s="31"/>
      <c r="J496" s="51"/>
    </row>
    <row r="497" spans="2:10" ht="24" thickBot="1">
      <c r="B497" s="29">
        <v>22020301</v>
      </c>
      <c r="C497" s="164" t="s">
        <v>643</v>
      </c>
      <c r="D497" s="104"/>
      <c r="E497" s="496">
        <v>31922905</v>
      </c>
      <c r="F497" s="30" t="s">
        <v>430</v>
      </c>
      <c r="G497" s="31">
        <v>3250000</v>
      </c>
      <c r="H497" s="51">
        <v>4000000</v>
      </c>
      <c r="I497" s="31">
        <v>3000000</v>
      </c>
      <c r="J497" s="51">
        <v>6000000</v>
      </c>
    </row>
    <row r="498" spans="2:10" ht="23.4">
      <c r="B498" s="29">
        <v>22020306</v>
      </c>
      <c r="C498" s="164" t="s">
        <v>643</v>
      </c>
      <c r="D498" s="104"/>
      <c r="E498" s="496">
        <v>31922905</v>
      </c>
      <c r="F498" s="30" t="s">
        <v>213</v>
      </c>
      <c r="G498" s="31">
        <v>1200000</v>
      </c>
      <c r="H498" s="51">
        <v>2000000</v>
      </c>
      <c r="I498" s="31">
        <v>1500000</v>
      </c>
      <c r="J498" s="51">
        <v>3500000</v>
      </c>
    </row>
    <row r="499" spans="2:10" s="52" customFormat="1" ht="18.75" customHeight="1" thickBot="1">
      <c r="B499" s="227">
        <v>22020700</v>
      </c>
      <c r="C499" s="160"/>
      <c r="D499" s="228"/>
      <c r="E499" s="504"/>
      <c r="F499" s="44" t="s">
        <v>232</v>
      </c>
      <c r="G499" s="31"/>
      <c r="H499" s="51"/>
      <c r="I499" s="31"/>
      <c r="J499" s="51"/>
    </row>
    <row r="500" spans="2:10" ht="23.4">
      <c r="B500" s="29">
        <v>22020701</v>
      </c>
      <c r="C500" s="164" t="s">
        <v>643</v>
      </c>
      <c r="D500" s="104"/>
      <c r="E500" s="496">
        <v>31922905</v>
      </c>
      <c r="F500" s="53" t="s">
        <v>681</v>
      </c>
      <c r="G500" s="31">
        <v>2200000</v>
      </c>
      <c r="H500" s="51">
        <v>2000000</v>
      </c>
      <c r="I500" s="31"/>
      <c r="J500" s="51">
        <v>2500000</v>
      </c>
    </row>
    <row r="501" spans="2:10" ht="24" thickBot="1">
      <c r="B501" s="227">
        <v>22021000</v>
      </c>
      <c r="C501" s="146"/>
      <c r="D501" s="228"/>
      <c r="E501" s="498"/>
      <c r="F501" s="44" t="s">
        <v>245</v>
      </c>
      <c r="G501" s="31"/>
      <c r="H501" s="51"/>
      <c r="I501" s="31"/>
      <c r="J501" s="51"/>
    </row>
    <row r="502" spans="2:10" ht="24" thickBot="1">
      <c r="B502" s="29">
        <v>22021004</v>
      </c>
      <c r="C502" s="164" t="s">
        <v>643</v>
      </c>
      <c r="D502" s="104"/>
      <c r="E502" s="496">
        <v>31922905</v>
      </c>
      <c r="F502" s="53" t="s">
        <v>249</v>
      </c>
      <c r="G502" s="31"/>
      <c r="H502" s="51"/>
      <c r="I502" s="31"/>
      <c r="J502" s="51"/>
    </row>
    <row r="503" spans="2:10" ht="23.4">
      <c r="B503" s="29">
        <v>22021017</v>
      </c>
      <c r="C503" s="164" t="s">
        <v>643</v>
      </c>
      <c r="D503" s="104"/>
      <c r="E503" s="496">
        <v>31922905</v>
      </c>
      <c r="F503" s="53" t="s">
        <v>256</v>
      </c>
      <c r="G503" s="31">
        <v>2300000</v>
      </c>
      <c r="H503" s="51">
        <v>3000000</v>
      </c>
      <c r="I503" s="31"/>
      <c r="J503" s="51"/>
    </row>
    <row r="504" spans="2:10" ht="23.4">
      <c r="B504" s="227"/>
      <c r="C504" s="146"/>
      <c r="D504" s="228"/>
      <c r="E504" s="498"/>
      <c r="F504" s="44" t="s">
        <v>329</v>
      </c>
      <c r="G504" s="65">
        <f>SUM(G465:G492)</f>
        <v>7631022.9199999999</v>
      </c>
      <c r="H504" s="65">
        <f>SUM(H465:H492)</f>
        <v>14869957.02</v>
      </c>
      <c r="I504" s="65">
        <v>9430588</v>
      </c>
      <c r="J504" s="65">
        <v>14222923</v>
      </c>
    </row>
    <row r="505" spans="2:10" ht="24" thickBot="1">
      <c r="B505" s="117"/>
      <c r="C505" s="137"/>
      <c r="D505" s="118"/>
      <c r="E505" s="491"/>
      <c r="F505" s="242" t="s">
        <v>200</v>
      </c>
      <c r="G505" s="230">
        <f>SUM(G495:G503)</f>
        <v>9300000</v>
      </c>
      <c r="H505" s="230">
        <f>SUM(H495:H503)</f>
        <v>11400000</v>
      </c>
      <c r="I505" s="65">
        <v>4500000</v>
      </c>
      <c r="J505" s="230">
        <v>13900000</v>
      </c>
    </row>
    <row r="506" spans="2:10" ht="24" thickBot="1">
      <c r="B506" s="283"/>
      <c r="C506" s="149"/>
      <c r="D506" s="287"/>
      <c r="E506" s="499"/>
      <c r="F506" s="249" t="s">
        <v>292</v>
      </c>
      <c r="G506" s="288">
        <f>G504+G505</f>
        <v>16931022.920000002</v>
      </c>
      <c r="H506" s="288">
        <f>H504+H505</f>
        <v>26269957.02</v>
      </c>
      <c r="I506" s="230">
        <v>13930588</v>
      </c>
      <c r="J506" s="288">
        <v>28122923</v>
      </c>
    </row>
    <row r="507" spans="2:10" ht="25.2">
      <c r="B507" s="721" t="s">
        <v>786</v>
      </c>
      <c r="C507" s="722"/>
      <c r="D507" s="722"/>
      <c r="E507" s="722"/>
      <c r="F507" s="722"/>
      <c r="G507" s="722"/>
      <c r="H507" s="722"/>
      <c r="I507" s="722"/>
      <c r="J507" s="723"/>
    </row>
    <row r="508" spans="2:10" ht="22.2">
      <c r="B508" s="718" t="s">
        <v>479</v>
      </c>
      <c r="C508" s="719"/>
      <c r="D508" s="719"/>
      <c r="E508" s="719"/>
      <c r="F508" s="719"/>
      <c r="G508" s="719"/>
      <c r="H508" s="719"/>
      <c r="I508" s="719"/>
      <c r="J508" s="720"/>
    </row>
    <row r="509" spans="2:10" ht="22.2">
      <c r="B509" s="718" t="s">
        <v>987</v>
      </c>
      <c r="C509" s="719"/>
      <c r="D509" s="719"/>
      <c r="E509" s="719"/>
      <c r="F509" s="719"/>
      <c r="G509" s="719"/>
      <c r="H509" s="719"/>
      <c r="I509" s="719"/>
      <c r="J509" s="720"/>
    </row>
    <row r="510" spans="2:10" ht="24.75" customHeight="1" thickBot="1">
      <c r="B510" s="734" t="s">
        <v>273</v>
      </c>
      <c r="C510" s="735"/>
      <c r="D510" s="735"/>
      <c r="E510" s="735"/>
      <c r="F510" s="735"/>
      <c r="G510" s="735"/>
      <c r="H510" s="735"/>
      <c r="I510" s="735"/>
      <c r="J510" s="736"/>
    </row>
    <row r="511" spans="2:10" s="207" customFormat="1" ht="22.8" thickBot="1">
      <c r="B511" s="731" t="s">
        <v>387</v>
      </c>
      <c r="C511" s="732"/>
      <c r="D511" s="732"/>
      <c r="E511" s="732"/>
      <c r="F511" s="732"/>
      <c r="G511" s="732"/>
      <c r="H511" s="732"/>
      <c r="I511" s="732"/>
      <c r="J511" s="733"/>
    </row>
    <row r="512" spans="2:10" s="52" customFormat="1" ht="70.8" thickBot="1">
      <c r="B512" s="20" t="s">
        <v>459</v>
      </c>
      <c r="C512" s="128" t="s">
        <v>455</v>
      </c>
      <c r="D512" s="99" t="s">
        <v>451</v>
      </c>
      <c r="E512" s="487" t="s">
        <v>454</v>
      </c>
      <c r="F512" s="100" t="s">
        <v>1</v>
      </c>
      <c r="G512" s="20" t="s">
        <v>936</v>
      </c>
      <c r="H512" s="20" t="s">
        <v>935</v>
      </c>
      <c r="I512" s="20" t="s">
        <v>934</v>
      </c>
      <c r="J512" s="20" t="s">
        <v>988</v>
      </c>
    </row>
    <row r="513" spans="2:10" s="207" customFormat="1" ht="23.4">
      <c r="B513" s="235">
        <v>20000000</v>
      </c>
      <c r="C513" s="151"/>
      <c r="D513" s="236"/>
      <c r="E513" s="500"/>
      <c r="F513" s="237" t="s">
        <v>160</v>
      </c>
      <c r="G513" s="238"/>
      <c r="H513" s="239"/>
      <c r="I513" s="238"/>
      <c r="J513" s="239"/>
    </row>
    <row r="514" spans="2:10" s="207" customFormat="1" ht="23.4">
      <c r="B514" s="215">
        <v>21000000</v>
      </c>
      <c r="C514" s="142"/>
      <c r="D514" s="77"/>
      <c r="E514" s="494"/>
      <c r="F514" s="216" t="s">
        <v>161</v>
      </c>
      <c r="G514" s="208"/>
      <c r="H514" s="217"/>
      <c r="I514" s="208"/>
      <c r="J514" s="217"/>
    </row>
    <row r="515" spans="2:10" s="207" customFormat="1" ht="24" thickBot="1">
      <c r="B515" s="215">
        <v>21010000</v>
      </c>
      <c r="C515" s="142"/>
      <c r="D515" s="77"/>
      <c r="E515" s="494"/>
      <c r="F515" s="216" t="s">
        <v>162</v>
      </c>
      <c r="G515" s="208"/>
      <c r="H515" s="217"/>
      <c r="I515" s="208"/>
      <c r="J515" s="217"/>
    </row>
    <row r="516" spans="2:10" s="207" customFormat="1" ht="24" thickBot="1">
      <c r="B516" s="221">
        <v>21010103</v>
      </c>
      <c r="C516" s="164" t="s">
        <v>643</v>
      </c>
      <c r="D516" s="25"/>
      <c r="E516" s="496">
        <v>31922905</v>
      </c>
      <c r="F516" s="49" t="s">
        <v>164</v>
      </c>
      <c r="G516" s="31">
        <v>3427100.09</v>
      </c>
      <c r="H516" s="51">
        <v>6402564.3099999996</v>
      </c>
      <c r="I516" s="31">
        <v>4801923</v>
      </c>
      <c r="J516" s="51">
        <v>6522364</v>
      </c>
    </row>
    <row r="517" spans="2:10" s="207" customFormat="1" ht="24" thickBot="1">
      <c r="B517" s="221">
        <v>21010104</v>
      </c>
      <c r="C517" s="164" t="s">
        <v>643</v>
      </c>
      <c r="D517" s="25"/>
      <c r="E517" s="496">
        <v>31922905</v>
      </c>
      <c r="F517" s="49" t="s">
        <v>165</v>
      </c>
      <c r="G517" s="31">
        <v>16750175.93</v>
      </c>
      <c r="H517" s="51">
        <v>30961572.850000001</v>
      </c>
      <c r="I517" s="31">
        <v>22221179</v>
      </c>
      <c r="J517" s="51">
        <v>31801572</v>
      </c>
    </row>
    <row r="518" spans="2:10" s="207" customFormat="1" ht="24" thickBot="1">
      <c r="B518" s="221">
        <v>21010105</v>
      </c>
      <c r="C518" s="164" t="s">
        <v>643</v>
      </c>
      <c r="D518" s="25"/>
      <c r="E518" s="496">
        <v>31922905</v>
      </c>
      <c r="F518" s="49" t="s">
        <v>166</v>
      </c>
      <c r="G518" s="31">
        <v>3483425.94</v>
      </c>
      <c r="H518" s="51">
        <v>5580039.3600000003</v>
      </c>
      <c r="I518" s="31">
        <v>4185029</v>
      </c>
      <c r="J518" s="51">
        <v>6500039</v>
      </c>
    </row>
    <row r="519" spans="2:10" s="207" customFormat="1" ht="24" thickBot="1">
      <c r="B519" s="221">
        <v>21010106</v>
      </c>
      <c r="C519" s="164" t="s">
        <v>643</v>
      </c>
      <c r="D519" s="25"/>
      <c r="E519" s="496">
        <v>31922905</v>
      </c>
      <c r="F519" s="49" t="s">
        <v>167</v>
      </c>
      <c r="G519" s="31"/>
      <c r="H519" s="51"/>
      <c r="I519" s="31"/>
      <c r="J519" s="51"/>
    </row>
    <row r="520" spans="2:10" s="207" customFormat="1" ht="23.4">
      <c r="B520" s="240"/>
      <c r="C520" s="164" t="s">
        <v>643</v>
      </c>
      <c r="D520" s="25"/>
      <c r="E520" s="496">
        <v>31922905</v>
      </c>
      <c r="F520" s="53" t="s">
        <v>679</v>
      </c>
      <c r="G520" s="31"/>
      <c r="H520" s="51"/>
      <c r="I520" s="31"/>
      <c r="J520" s="51"/>
    </row>
    <row r="521" spans="2:10" s="207" customFormat="1" ht="23.4">
      <c r="B521" s="215">
        <v>21020000</v>
      </c>
      <c r="C521" s="142"/>
      <c r="D521" s="77"/>
      <c r="E521" s="494"/>
      <c r="F521" s="216" t="s">
        <v>173</v>
      </c>
      <c r="G521" s="31"/>
      <c r="H521" s="51"/>
      <c r="I521" s="31"/>
      <c r="J521" s="51"/>
    </row>
    <row r="522" spans="2:10" s="207" customFormat="1" ht="45" thickBot="1">
      <c r="B522" s="215">
        <v>21020300</v>
      </c>
      <c r="C522" s="142"/>
      <c r="D522" s="77"/>
      <c r="E522" s="494"/>
      <c r="F522" s="216" t="s">
        <v>189</v>
      </c>
      <c r="G522" s="31"/>
      <c r="H522" s="51"/>
      <c r="I522" s="31"/>
      <c r="J522" s="51"/>
    </row>
    <row r="523" spans="2:10" s="207" customFormat="1" ht="24" thickBot="1">
      <c r="B523" s="221">
        <v>21020301</v>
      </c>
      <c r="C523" s="164" t="s">
        <v>643</v>
      </c>
      <c r="D523" s="25"/>
      <c r="E523" s="496">
        <v>31922905</v>
      </c>
      <c r="F523" s="53" t="s">
        <v>174</v>
      </c>
      <c r="G523" s="31">
        <v>334916.76</v>
      </c>
      <c r="H523" s="51">
        <v>585191.69999999995</v>
      </c>
      <c r="I523" s="31">
        <v>438893</v>
      </c>
      <c r="J523" s="51">
        <v>685291</v>
      </c>
    </row>
    <row r="524" spans="2:10" ht="24" thickBot="1">
      <c r="B524" s="221">
        <v>21020302</v>
      </c>
      <c r="C524" s="164" t="s">
        <v>643</v>
      </c>
      <c r="D524" s="25"/>
      <c r="E524" s="496">
        <v>31922905</v>
      </c>
      <c r="F524" s="53" t="s">
        <v>175</v>
      </c>
      <c r="G524" s="31">
        <v>250093.44</v>
      </c>
      <c r="H524" s="51">
        <v>337695.25</v>
      </c>
      <c r="I524" s="31">
        <v>253271</v>
      </c>
      <c r="J524" s="51">
        <v>437785</v>
      </c>
    </row>
    <row r="525" spans="2:10" ht="24" thickBot="1">
      <c r="B525" s="221">
        <v>21020303</v>
      </c>
      <c r="C525" s="164" t="s">
        <v>643</v>
      </c>
      <c r="D525" s="25"/>
      <c r="E525" s="496">
        <v>31922905</v>
      </c>
      <c r="F525" s="53" t="s">
        <v>176</v>
      </c>
      <c r="G525" s="31">
        <v>11666.75</v>
      </c>
      <c r="H525" s="51">
        <v>19578.240000000002</v>
      </c>
      <c r="I525" s="31">
        <v>14681</v>
      </c>
      <c r="J525" s="51">
        <v>21782</v>
      </c>
    </row>
    <row r="526" spans="2:10" ht="24" thickBot="1">
      <c r="B526" s="221">
        <v>21020304</v>
      </c>
      <c r="C526" s="164" t="s">
        <v>643</v>
      </c>
      <c r="D526" s="25"/>
      <c r="E526" s="496">
        <v>31922905</v>
      </c>
      <c r="F526" s="53" t="s">
        <v>177</v>
      </c>
      <c r="G526" s="31">
        <v>50100.1</v>
      </c>
      <c r="H526" s="51">
        <v>83598.81</v>
      </c>
      <c r="I526" s="31">
        <v>62699</v>
      </c>
      <c r="J526" s="51">
        <v>92691</v>
      </c>
    </row>
    <row r="527" spans="2:10" ht="24" thickBot="1">
      <c r="B527" s="221">
        <v>21020312</v>
      </c>
      <c r="C527" s="164" t="s">
        <v>643</v>
      </c>
      <c r="D527" s="25"/>
      <c r="E527" s="496">
        <v>31922905</v>
      </c>
      <c r="F527" s="53" t="s">
        <v>917</v>
      </c>
      <c r="G527" s="31"/>
      <c r="H527" s="51"/>
      <c r="I527" s="31"/>
      <c r="J527" s="51"/>
    </row>
    <row r="528" spans="2:10" ht="24" thickBot="1">
      <c r="B528" s="221">
        <v>21020315</v>
      </c>
      <c r="C528" s="164" t="s">
        <v>643</v>
      </c>
      <c r="D528" s="25"/>
      <c r="E528" s="496">
        <v>31922905</v>
      </c>
      <c r="F528" s="53" t="s">
        <v>183</v>
      </c>
      <c r="G528" s="31">
        <v>100183.43</v>
      </c>
      <c r="H528" s="51">
        <v>137982.81</v>
      </c>
      <c r="I528" s="31">
        <v>103487</v>
      </c>
      <c r="J528" s="51">
        <v>1145491</v>
      </c>
    </row>
    <row r="529" spans="2:10" ht="24" thickBot="1">
      <c r="B529" s="221">
        <v>21020314</v>
      </c>
      <c r="C529" s="164" t="s">
        <v>643</v>
      </c>
      <c r="D529" s="25"/>
      <c r="E529" s="496">
        <v>31922905</v>
      </c>
      <c r="F529" s="53" t="s">
        <v>518</v>
      </c>
      <c r="G529" s="31"/>
      <c r="H529" s="51"/>
      <c r="I529" s="31"/>
      <c r="J529" s="51"/>
    </row>
    <row r="530" spans="2:10" ht="24" thickBot="1">
      <c r="B530" s="221">
        <v>21020305</v>
      </c>
      <c r="C530" s="164" t="s">
        <v>643</v>
      </c>
      <c r="D530" s="25"/>
      <c r="E530" s="496">
        <v>31922905</v>
      </c>
      <c r="F530" s="53" t="s">
        <v>519</v>
      </c>
      <c r="G530" s="31"/>
      <c r="H530" s="51"/>
      <c r="I530" s="31"/>
      <c r="J530" s="51"/>
    </row>
    <row r="531" spans="2:10" ht="23.4">
      <c r="B531" s="221">
        <v>21020306</v>
      </c>
      <c r="C531" s="164" t="s">
        <v>643</v>
      </c>
      <c r="D531" s="25"/>
      <c r="E531" s="496">
        <v>31922905</v>
      </c>
      <c r="F531" s="53" t="s">
        <v>520</v>
      </c>
      <c r="G531" s="31"/>
      <c r="H531" s="51"/>
      <c r="I531" s="31"/>
      <c r="J531" s="51"/>
    </row>
    <row r="532" spans="2:10" ht="24" thickBot="1">
      <c r="B532" s="215">
        <v>21020400</v>
      </c>
      <c r="C532" s="142"/>
      <c r="D532" s="77"/>
      <c r="E532" s="494"/>
      <c r="F532" s="216" t="s">
        <v>190</v>
      </c>
      <c r="G532" s="31"/>
      <c r="H532" s="51"/>
      <c r="I532" s="31"/>
      <c r="J532" s="51"/>
    </row>
    <row r="533" spans="2:10" ht="24" thickBot="1">
      <c r="B533" s="221">
        <v>21020401</v>
      </c>
      <c r="C533" s="164" t="s">
        <v>643</v>
      </c>
      <c r="D533" s="25"/>
      <c r="E533" s="496">
        <v>31922905</v>
      </c>
      <c r="F533" s="53" t="s">
        <v>174</v>
      </c>
      <c r="G533" s="31">
        <v>3426850.08</v>
      </c>
      <c r="H533" s="51">
        <v>5699363.1200000001</v>
      </c>
      <c r="I533" s="31">
        <v>4274522</v>
      </c>
      <c r="J533" s="51">
        <v>6392421</v>
      </c>
    </row>
    <row r="534" spans="2:10" ht="24" thickBot="1">
      <c r="B534" s="221">
        <v>21020402</v>
      </c>
      <c r="C534" s="164" t="s">
        <v>643</v>
      </c>
      <c r="D534" s="25"/>
      <c r="E534" s="496">
        <v>31922905</v>
      </c>
      <c r="F534" s="53" t="s">
        <v>175</v>
      </c>
      <c r="G534" s="31">
        <v>1761766.76</v>
      </c>
      <c r="H534" s="51">
        <v>3256778.36</v>
      </c>
      <c r="I534" s="31">
        <v>2442583</v>
      </c>
      <c r="J534" s="51">
        <v>3986112</v>
      </c>
    </row>
    <row r="535" spans="2:10" ht="24" thickBot="1">
      <c r="B535" s="221">
        <v>21020403</v>
      </c>
      <c r="C535" s="164" t="s">
        <v>643</v>
      </c>
      <c r="D535" s="25"/>
      <c r="E535" s="496">
        <v>31922905</v>
      </c>
      <c r="F535" s="53" t="s">
        <v>176</v>
      </c>
      <c r="G535" s="31">
        <v>155516.75</v>
      </c>
      <c r="H535" s="51">
        <v>308357.28000000003</v>
      </c>
      <c r="I535" s="31">
        <v>231267</v>
      </c>
      <c r="J535" s="51">
        <v>401291</v>
      </c>
    </row>
    <row r="536" spans="2:10" ht="24" thickBot="1">
      <c r="B536" s="221">
        <v>21020404</v>
      </c>
      <c r="C536" s="164" t="s">
        <v>643</v>
      </c>
      <c r="D536" s="25"/>
      <c r="E536" s="496">
        <v>31922905</v>
      </c>
      <c r="F536" s="53" t="s">
        <v>177</v>
      </c>
      <c r="G536" s="31">
        <v>500091.76</v>
      </c>
      <c r="H536" s="51">
        <v>814194.28</v>
      </c>
      <c r="I536" s="31">
        <v>610645</v>
      </c>
      <c r="J536" s="51">
        <v>912015</v>
      </c>
    </row>
    <row r="537" spans="2:10" ht="24" thickBot="1">
      <c r="B537" s="221">
        <v>21020412</v>
      </c>
      <c r="C537" s="164" t="s">
        <v>643</v>
      </c>
      <c r="D537" s="25"/>
      <c r="E537" s="496">
        <v>31922905</v>
      </c>
      <c r="F537" s="53" t="s">
        <v>918</v>
      </c>
      <c r="G537" s="31"/>
      <c r="H537" s="51">
        <v>9450000</v>
      </c>
      <c r="I537" s="31">
        <v>4218111</v>
      </c>
      <c r="J537" s="51"/>
    </row>
    <row r="538" spans="2:10" ht="23.4">
      <c r="B538" s="221">
        <v>21020415</v>
      </c>
      <c r="C538" s="164" t="s">
        <v>643</v>
      </c>
      <c r="D538" s="25"/>
      <c r="E538" s="496">
        <v>31922905</v>
      </c>
      <c r="F538" s="53" t="s">
        <v>183</v>
      </c>
      <c r="G538" s="31">
        <v>816850.08</v>
      </c>
      <c r="H538" s="51">
        <v>1655914.28</v>
      </c>
      <c r="I538" s="31">
        <v>1241935</v>
      </c>
      <c r="J538" s="51">
        <v>1876211</v>
      </c>
    </row>
    <row r="539" spans="2:10" ht="24" thickBot="1">
      <c r="B539" s="215">
        <v>21020500</v>
      </c>
      <c r="C539" s="142"/>
      <c r="D539" s="77"/>
      <c r="E539" s="494"/>
      <c r="F539" s="216" t="s">
        <v>191</v>
      </c>
      <c r="G539" s="31"/>
      <c r="H539" s="51"/>
      <c r="I539" s="31"/>
      <c r="J539" s="51"/>
    </row>
    <row r="540" spans="2:10" ht="24" thickBot="1">
      <c r="B540" s="221">
        <v>21020501</v>
      </c>
      <c r="C540" s="164" t="s">
        <v>643</v>
      </c>
      <c r="D540" s="25"/>
      <c r="E540" s="496">
        <v>31922905</v>
      </c>
      <c r="F540" s="53" t="s">
        <v>174</v>
      </c>
      <c r="G540" s="31">
        <v>166767.41</v>
      </c>
      <c r="H540" s="51">
        <v>318776.42</v>
      </c>
      <c r="I540" s="31">
        <v>239082</v>
      </c>
      <c r="J540" s="51">
        <v>412972</v>
      </c>
    </row>
    <row r="541" spans="2:10" ht="24" thickBot="1">
      <c r="B541" s="286">
        <v>21020502</v>
      </c>
      <c r="C541" s="164" t="s">
        <v>643</v>
      </c>
      <c r="D541" s="225"/>
      <c r="E541" s="496">
        <v>31922905</v>
      </c>
      <c r="F541" s="53" t="s">
        <v>175</v>
      </c>
      <c r="G541" s="31">
        <v>100098.91</v>
      </c>
      <c r="H541" s="51">
        <v>182728.79</v>
      </c>
      <c r="I541" s="31">
        <v>137046</v>
      </c>
      <c r="J541" s="51">
        <v>195218</v>
      </c>
    </row>
    <row r="542" spans="2:10" ht="24" thickBot="1">
      <c r="B542" s="286">
        <v>21020503</v>
      </c>
      <c r="C542" s="164" t="s">
        <v>643</v>
      </c>
      <c r="D542" s="225"/>
      <c r="E542" s="496">
        <v>31922905</v>
      </c>
      <c r="F542" s="53" t="s">
        <v>176</v>
      </c>
      <c r="G542" s="31">
        <v>16766.91</v>
      </c>
      <c r="H542" s="51">
        <v>36709.199999999997</v>
      </c>
      <c r="I542" s="31">
        <v>27531</v>
      </c>
      <c r="J542" s="51">
        <v>40921</v>
      </c>
    </row>
    <row r="543" spans="2:10" ht="24" thickBot="1">
      <c r="B543" s="286">
        <v>21020504</v>
      </c>
      <c r="C543" s="164" t="s">
        <v>643</v>
      </c>
      <c r="D543" s="225"/>
      <c r="E543" s="496">
        <v>31922905</v>
      </c>
      <c r="F543" s="53" t="s">
        <v>177</v>
      </c>
      <c r="G543" s="31">
        <v>25191.75</v>
      </c>
      <c r="H543" s="51">
        <v>45682.29</v>
      </c>
      <c r="I543" s="31">
        <v>34261</v>
      </c>
      <c r="J543" s="51">
        <v>50241</v>
      </c>
    </row>
    <row r="544" spans="2:10" ht="24" thickBot="1">
      <c r="B544" s="286">
        <v>21020512</v>
      </c>
      <c r="C544" s="164" t="s">
        <v>643</v>
      </c>
      <c r="D544" s="225"/>
      <c r="E544" s="496">
        <v>31922905</v>
      </c>
      <c r="F544" s="53" t="s">
        <v>180</v>
      </c>
      <c r="G544" s="31"/>
      <c r="H544" s="51"/>
      <c r="I544" s="31"/>
      <c r="J544" s="51"/>
    </row>
    <row r="545" spans="2:10" ht="23.4">
      <c r="B545" s="286">
        <v>21020515</v>
      </c>
      <c r="C545" s="164" t="s">
        <v>643</v>
      </c>
      <c r="D545" s="225"/>
      <c r="E545" s="496">
        <v>31922905</v>
      </c>
      <c r="F545" s="53" t="s">
        <v>183</v>
      </c>
      <c r="G545" s="31">
        <v>334916.76</v>
      </c>
      <c r="H545" s="51">
        <v>486979.86</v>
      </c>
      <c r="I545" s="31">
        <v>365234</v>
      </c>
      <c r="J545" s="51">
        <v>501218</v>
      </c>
    </row>
    <row r="546" spans="2:10" ht="23.4">
      <c r="B546" s="222">
        <v>21020600</v>
      </c>
      <c r="C546" s="145"/>
      <c r="D546" s="223"/>
      <c r="E546" s="497"/>
      <c r="F546" s="216" t="s">
        <v>192</v>
      </c>
      <c r="G546" s="31"/>
      <c r="H546" s="51"/>
      <c r="I546" s="31"/>
      <c r="J546" s="51"/>
    </row>
    <row r="547" spans="2:10" ht="23.4">
      <c r="B547" s="286">
        <v>21020605</v>
      </c>
      <c r="C547" s="164" t="s">
        <v>643</v>
      </c>
      <c r="D547" s="225"/>
      <c r="E547" s="488"/>
      <c r="F547" s="49" t="s">
        <v>195</v>
      </c>
      <c r="G547" s="31"/>
      <c r="H547" s="51"/>
      <c r="I547" s="31"/>
      <c r="J547" s="51"/>
    </row>
    <row r="548" spans="2:10" ht="24" thickBot="1">
      <c r="B548" s="227">
        <v>21030100</v>
      </c>
      <c r="C548" s="146"/>
      <c r="D548" s="228"/>
      <c r="E548" s="498"/>
      <c r="F548" s="44" t="s">
        <v>196</v>
      </c>
      <c r="G548" s="31"/>
      <c r="H548" s="51"/>
      <c r="I548" s="31"/>
      <c r="J548" s="51"/>
    </row>
    <row r="549" spans="2:10" ht="23.4">
      <c r="B549" s="29">
        <v>21030101</v>
      </c>
      <c r="C549" s="164" t="s">
        <v>643</v>
      </c>
      <c r="D549" s="104"/>
      <c r="E549" s="496">
        <v>31922905</v>
      </c>
      <c r="F549" s="53" t="s">
        <v>197</v>
      </c>
      <c r="G549" s="31">
        <v>32422416.66</v>
      </c>
      <c r="H549" s="51">
        <v>195000000</v>
      </c>
      <c r="I549" s="31">
        <v>146250000</v>
      </c>
      <c r="J549" s="51">
        <v>250000000</v>
      </c>
    </row>
    <row r="550" spans="2:10" ht="23.4">
      <c r="B550" s="227">
        <v>22020000</v>
      </c>
      <c r="C550" s="146"/>
      <c r="D550" s="228"/>
      <c r="E550" s="498"/>
      <c r="F550" s="44" t="s">
        <v>200</v>
      </c>
      <c r="G550" s="31"/>
      <c r="H550" s="51"/>
      <c r="I550" s="31"/>
      <c r="J550" s="51"/>
    </row>
    <row r="551" spans="2:10" ht="24" thickBot="1">
      <c r="B551" s="227">
        <v>22020100</v>
      </c>
      <c r="C551" s="146"/>
      <c r="D551" s="228"/>
      <c r="E551" s="498"/>
      <c r="F551" s="44" t="s">
        <v>201</v>
      </c>
      <c r="G551" s="31"/>
      <c r="H551" s="51"/>
      <c r="I551" s="31"/>
      <c r="J551" s="51"/>
    </row>
    <row r="552" spans="2:10" ht="23.4">
      <c r="B552" s="29">
        <v>22020102</v>
      </c>
      <c r="C552" s="164" t="s">
        <v>645</v>
      </c>
      <c r="D552" s="104"/>
      <c r="E552" s="496">
        <v>31922905</v>
      </c>
      <c r="F552" s="30" t="s">
        <v>203</v>
      </c>
      <c r="G552" s="31">
        <v>1200000</v>
      </c>
      <c r="H552" s="51">
        <v>1400000</v>
      </c>
      <c r="I552" s="31">
        <v>1050000</v>
      </c>
      <c r="J552" s="51">
        <v>3000000</v>
      </c>
    </row>
    <row r="553" spans="2:10" s="207" customFormat="1" ht="24" thickBot="1">
      <c r="B553" s="227">
        <v>22020300</v>
      </c>
      <c r="C553" s="146"/>
      <c r="D553" s="228"/>
      <c r="E553" s="498"/>
      <c r="F553" s="44" t="s">
        <v>209</v>
      </c>
      <c r="G553" s="65"/>
      <c r="H553" s="55"/>
      <c r="I553" s="65"/>
      <c r="J553" s="55"/>
    </row>
    <row r="554" spans="2:10" ht="23.4">
      <c r="B554" s="29">
        <v>22020301</v>
      </c>
      <c r="C554" s="164" t="s">
        <v>643</v>
      </c>
      <c r="D554" s="104"/>
      <c r="E554" s="496">
        <v>31922905</v>
      </c>
      <c r="F554" s="30" t="s">
        <v>521</v>
      </c>
      <c r="G554" s="31">
        <v>1110000</v>
      </c>
      <c r="H554" s="51">
        <v>1600000</v>
      </c>
      <c r="I554" s="31">
        <v>1200000</v>
      </c>
      <c r="J554" s="51">
        <v>4000000</v>
      </c>
    </row>
    <row r="555" spans="2:10" ht="24" thickBot="1">
      <c r="B555" s="227">
        <v>22020400</v>
      </c>
      <c r="C555" s="146"/>
      <c r="D555" s="228"/>
      <c r="E555" s="498"/>
      <c r="F555" s="44" t="s">
        <v>219</v>
      </c>
      <c r="G555" s="31"/>
      <c r="H555" s="51"/>
      <c r="I555" s="31"/>
      <c r="J555" s="51"/>
    </row>
    <row r="556" spans="2:10" ht="23.4">
      <c r="B556" s="29">
        <v>22020406</v>
      </c>
      <c r="C556" s="164" t="s">
        <v>643</v>
      </c>
      <c r="D556" s="104"/>
      <c r="E556" s="496">
        <v>31922905</v>
      </c>
      <c r="F556" s="30" t="s">
        <v>223</v>
      </c>
      <c r="G556" s="31">
        <v>2300000</v>
      </c>
      <c r="H556" s="51">
        <v>3000000</v>
      </c>
      <c r="I556" s="31">
        <v>2250000</v>
      </c>
      <c r="J556" s="51">
        <v>5000000</v>
      </c>
    </row>
    <row r="557" spans="2:10" ht="24" thickBot="1">
      <c r="B557" s="227">
        <v>22020900</v>
      </c>
      <c r="C557" s="146"/>
      <c r="D557" s="228"/>
      <c r="E557" s="498"/>
      <c r="F557" s="44" t="s">
        <v>242</v>
      </c>
      <c r="G557" s="31"/>
      <c r="H557" s="51"/>
      <c r="I557" s="31"/>
      <c r="J557" s="51"/>
    </row>
    <row r="558" spans="2:10" ht="23.4">
      <c r="B558" s="29">
        <v>22020901</v>
      </c>
      <c r="C558" s="164" t="s">
        <v>643</v>
      </c>
      <c r="D558" s="104"/>
      <c r="E558" s="496">
        <v>31922905</v>
      </c>
      <c r="F558" s="53" t="s">
        <v>243</v>
      </c>
      <c r="G558" s="31">
        <v>120000</v>
      </c>
      <c r="H558" s="51">
        <v>2000000</v>
      </c>
      <c r="I558" s="31">
        <v>1500000</v>
      </c>
      <c r="J558" s="51">
        <v>3000000</v>
      </c>
    </row>
    <row r="559" spans="2:10" ht="23.4">
      <c r="B559" s="29">
        <v>22020902</v>
      </c>
      <c r="C559" s="164" t="s">
        <v>643</v>
      </c>
      <c r="D559" s="104"/>
      <c r="E559" s="488"/>
      <c r="F559" s="53" t="s">
        <v>244</v>
      </c>
      <c r="G559" s="31"/>
      <c r="H559" s="51"/>
      <c r="I559" s="31"/>
      <c r="J559" s="51"/>
    </row>
    <row r="560" spans="2:10" ht="24" thickBot="1">
      <c r="B560" s="227">
        <v>22021000</v>
      </c>
      <c r="C560" s="146"/>
      <c r="D560" s="228"/>
      <c r="E560" s="498"/>
      <c r="F560" s="44" t="s">
        <v>245</v>
      </c>
      <c r="G560" s="31"/>
      <c r="H560" s="51"/>
      <c r="I560" s="31"/>
      <c r="J560" s="51"/>
    </row>
    <row r="561" spans="2:10" ht="23.4">
      <c r="B561" s="29">
        <v>22021017</v>
      </c>
      <c r="C561" s="164" t="s">
        <v>643</v>
      </c>
      <c r="D561" s="104"/>
      <c r="E561" s="496">
        <v>31922905</v>
      </c>
      <c r="F561" s="53" t="s">
        <v>256</v>
      </c>
      <c r="G561" s="31">
        <v>3000000</v>
      </c>
      <c r="H561" s="51">
        <v>5000000</v>
      </c>
      <c r="I561" s="31">
        <v>3750000</v>
      </c>
      <c r="J561" s="51">
        <v>5000000</v>
      </c>
    </row>
    <row r="562" spans="2:10" ht="23.4">
      <c r="B562" s="227"/>
      <c r="C562" s="146"/>
      <c r="D562" s="228"/>
      <c r="E562" s="498"/>
      <c r="F562" s="229" t="s">
        <v>161</v>
      </c>
      <c r="G562" s="65">
        <f>SUM(G516:G549)</f>
        <v>64134896.270000011</v>
      </c>
      <c r="H562" s="65">
        <f>SUM(H516:H549)</f>
        <v>261363707.21000001</v>
      </c>
      <c r="I562" s="65">
        <v>45903379</v>
      </c>
      <c r="J562" s="65">
        <v>61975635</v>
      </c>
    </row>
    <row r="563" spans="2:10" ht="24" thickBot="1">
      <c r="B563" s="117"/>
      <c r="C563" s="137"/>
      <c r="D563" s="118"/>
      <c r="E563" s="491"/>
      <c r="F563" s="119" t="s">
        <v>200</v>
      </c>
      <c r="G563" s="230">
        <f>SUM(G552:G561)</f>
        <v>7730000</v>
      </c>
      <c r="H563" s="230">
        <f>SUM(H552:H561)</f>
        <v>13000000</v>
      </c>
      <c r="I563" s="230">
        <v>156000000</v>
      </c>
      <c r="J563" s="230">
        <v>270000000</v>
      </c>
    </row>
    <row r="564" spans="2:10" ht="24" thickBot="1">
      <c r="B564" s="283"/>
      <c r="C564" s="149"/>
      <c r="D564" s="287"/>
      <c r="E564" s="499"/>
      <c r="F564" s="249" t="s">
        <v>292</v>
      </c>
      <c r="G564" s="285">
        <f>G562+G563</f>
        <v>71864896.270000011</v>
      </c>
      <c r="H564" s="285">
        <f>H562+H563</f>
        <v>274363707.21000004</v>
      </c>
      <c r="I564" s="285">
        <v>201903379</v>
      </c>
      <c r="J564" s="285">
        <v>331975635</v>
      </c>
    </row>
    <row r="565" spans="2:10" ht="25.2">
      <c r="B565" s="721" t="s">
        <v>786</v>
      </c>
      <c r="C565" s="722"/>
      <c r="D565" s="722"/>
      <c r="E565" s="722"/>
      <c r="F565" s="722"/>
      <c r="G565" s="722"/>
      <c r="H565" s="722"/>
      <c r="I565" s="722"/>
      <c r="J565" s="723"/>
    </row>
    <row r="566" spans="2:10" ht="22.2">
      <c r="B566" s="718" t="s">
        <v>479</v>
      </c>
      <c r="C566" s="719"/>
      <c r="D566" s="719"/>
      <c r="E566" s="719"/>
      <c r="F566" s="719"/>
      <c r="G566" s="719"/>
      <c r="H566" s="719"/>
      <c r="I566" s="719"/>
      <c r="J566" s="720"/>
    </row>
    <row r="567" spans="2:10" ht="22.2">
      <c r="B567" s="718" t="s">
        <v>987</v>
      </c>
      <c r="C567" s="719"/>
      <c r="D567" s="719"/>
      <c r="E567" s="719"/>
      <c r="F567" s="719"/>
      <c r="G567" s="719"/>
      <c r="H567" s="719"/>
      <c r="I567" s="719"/>
      <c r="J567" s="720"/>
    </row>
    <row r="568" spans="2:10" ht="27.75" customHeight="1" thickBot="1">
      <c r="B568" s="734" t="s">
        <v>273</v>
      </c>
      <c r="C568" s="735"/>
      <c r="D568" s="735"/>
      <c r="E568" s="735"/>
      <c r="F568" s="735"/>
      <c r="G568" s="735"/>
      <c r="H568" s="735"/>
      <c r="I568" s="735"/>
      <c r="J568" s="736"/>
    </row>
    <row r="569" spans="2:10" ht="22.8" thickBot="1">
      <c r="B569" s="731" t="s">
        <v>412</v>
      </c>
      <c r="C569" s="732"/>
      <c r="D569" s="732"/>
      <c r="E569" s="732"/>
      <c r="F569" s="732"/>
      <c r="G569" s="732"/>
      <c r="H569" s="732"/>
      <c r="I569" s="732"/>
      <c r="J569" s="733"/>
    </row>
    <row r="570" spans="2:10" s="52" customFormat="1" ht="70.8" thickBot="1">
      <c r="B570" s="20" t="s">
        <v>459</v>
      </c>
      <c r="C570" s="128" t="s">
        <v>455</v>
      </c>
      <c r="D570" s="99" t="s">
        <v>451</v>
      </c>
      <c r="E570" s="487" t="s">
        <v>454</v>
      </c>
      <c r="F570" s="100" t="s">
        <v>1</v>
      </c>
      <c r="G570" s="22" t="s">
        <v>929</v>
      </c>
      <c r="H570" s="22" t="s">
        <v>930</v>
      </c>
      <c r="I570" s="22" t="s">
        <v>931</v>
      </c>
      <c r="J570" s="22" t="s">
        <v>986</v>
      </c>
    </row>
    <row r="571" spans="2:10" ht="23.4">
      <c r="B571" s="235">
        <v>20000000</v>
      </c>
      <c r="C571" s="151"/>
      <c r="D571" s="236"/>
      <c r="E571" s="500"/>
      <c r="F571" s="237" t="s">
        <v>160</v>
      </c>
      <c r="G571" s="238"/>
      <c r="H571" s="239"/>
      <c r="I571" s="238"/>
      <c r="J571" s="239"/>
    </row>
    <row r="572" spans="2:10" ht="23.4">
      <c r="B572" s="215">
        <v>21000000</v>
      </c>
      <c r="C572" s="142"/>
      <c r="D572" s="77"/>
      <c r="E572" s="494"/>
      <c r="F572" s="216" t="s">
        <v>161</v>
      </c>
      <c r="G572" s="208"/>
      <c r="H572" s="217"/>
      <c r="I572" s="208"/>
      <c r="J572" s="217"/>
    </row>
    <row r="573" spans="2:10" ht="24" thickBot="1">
      <c r="B573" s="215">
        <v>21010000</v>
      </c>
      <c r="C573" s="142"/>
      <c r="D573" s="77"/>
      <c r="E573" s="494"/>
      <c r="F573" s="216" t="s">
        <v>162</v>
      </c>
      <c r="G573" s="208"/>
      <c r="H573" s="217"/>
      <c r="I573" s="208"/>
      <c r="J573" s="217"/>
    </row>
    <row r="574" spans="2:10" ht="24" thickBot="1">
      <c r="B574" s="221">
        <v>21010103</v>
      </c>
      <c r="C574" s="164" t="s">
        <v>643</v>
      </c>
      <c r="D574" s="25"/>
      <c r="E574" s="496">
        <v>31922905</v>
      </c>
      <c r="F574" s="49" t="s">
        <v>164</v>
      </c>
      <c r="G574" s="31"/>
      <c r="H574" s="51"/>
      <c r="I574" s="31"/>
      <c r="J574" s="51"/>
    </row>
    <row r="575" spans="2:10" ht="24" thickBot="1">
      <c r="B575" s="221">
        <v>21010104</v>
      </c>
      <c r="C575" s="164" t="s">
        <v>643</v>
      </c>
      <c r="D575" s="25"/>
      <c r="E575" s="496">
        <v>31922905</v>
      </c>
      <c r="F575" s="49" t="s">
        <v>165</v>
      </c>
      <c r="G575" s="31">
        <v>2691926</v>
      </c>
      <c r="H575" s="51">
        <v>5141652.82</v>
      </c>
      <c r="I575" s="31">
        <v>3856239</v>
      </c>
      <c r="J575" s="51">
        <v>5341652</v>
      </c>
    </row>
    <row r="576" spans="2:10" ht="24" thickBot="1">
      <c r="B576" s="221">
        <v>21010105</v>
      </c>
      <c r="C576" s="164" t="s">
        <v>643</v>
      </c>
      <c r="D576" s="25"/>
      <c r="E576" s="496">
        <v>31922905</v>
      </c>
      <c r="F576" s="49" t="s">
        <v>166</v>
      </c>
      <c r="G576" s="31"/>
      <c r="H576" s="51"/>
      <c r="I576" s="31"/>
      <c r="J576" s="51"/>
    </row>
    <row r="577" spans="2:10" ht="24" thickBot="1">
      <c r="B577" s="221">
        <v>21010106</v>
      </c>
      <c r="C577" s="164" t="s">
        <v>643</v>
      </c>
      <c r="D577" s="25"/>
      <c r="E577" s="496">
        <v>31922905</v>
      </c>
      <c r="F577" s="49" t="s">
        <v>167</v>
      </c>
      <c r="G577" s="31"/>
      <c r="H577" s="51"/>
      <c r="I577" s="31"/>
      <c r="J577" s="51"/>
    </row>
    <row r="578" spans="2:10" ht="23.4">
      <c r="B578" s="240"/>
      <c r="C578" s="164" t="s">
        <v>643</v>
      </c>
      <c r="D578" s="25"/>
      <c r="E578" s="496">
        <v>31922905</v>
      </c>
      <c r="F578" s="53" t="s">
        <v>679</v>
      </c>
      <c r="G578" s="31"/>
      <c r="H578" s="51"/>
      <c r="I578" s="31"/>
      <c r="J578" s="51"/>
    </row>
    <row r="579" spans="2:10" ht="45" thickBot="1">
      <c r="B579" s="215">
        <v>21020300</v>
      </c>
      <c r="C579" s="142"/>
      <c r="D579" s="77"/>
      <c r="E579" s="494"/>
      <c r="F579" s="216" t="s">
        <v>189</v>
      </c>
      <c r="G579" s="31"/>
      <c r="H579" s="51"/>
      <c r="I579" s="31"/>
      <c r="J579" s="51"/>
    </row>
    <row r="580" spans="2:10" ht="24" thickBot="1">
      <c r="B580" s="221">
        <v>21020301</v>
      </c>
      <c r="C580" s="164" t="s">
        <v>643</v>
      </c>
      <c r="D580" s="25"/>
      <c r="E580" s="496">
        <v>31922905</v>
      </c>
      <c r="F580" s="53" t="s">
        <v>174</v>
      </c>
      <c r="G580" s="31"/>
      <c r="H580" s="51"/>
      <c r="I580" s="31"/>
      <c r="J580" s="51"/>
    </row>
    <row r="581" spans="2:10" ht="24" thickBot="1">
      <c r="B581" s="221">
        <v>21020302</v>
      </c>
      <c r="C581" s="164" t="s">
        <v>643</v>
      </c>
      <c r="D581" s="25"/>
      <c r="E581" s="496">
        <v>31922905</v>
      </c>
      <c r="F581" s="53" t="s">
        <v>175</v>
      </c>
      <c r="G581" s="31"/>
      <c r="H581" s="51"/>
      <c r="I581" s="31"/>
      <c r="J581" s="51"/>
    </row>
    <row r="582" spans="2:10" ht="24" thickBot="1">
      <c r="B582" s="221">
        <v>21020303</v>
      </c>
      <c r="C582" s="164" t="s">
        <v>643</v>
      </c>
      <c r="D582" s="25"/>
      <c r="E582" s="496">
        <v>31922905</v>
      </c>
      <c r="F582" s="53" t="s">
        <v>176</v>
      </c>
      <c r="G582" s="31"/>
      <c r="H582" s="51"/>
      <c r="I582" s="31"/>
      <c r="J582" s="51"/>
    </row>
    <row r="583" spans="2:10" ht="24" thickBot="1">
      <c r="B583" s="221">
        <v>21020304</v>
      </c>
      <c r="C583" s="164" t="s">
        <v>643</v>
      </c>
      <c r="D583" s="25"/>
      <c r="E583" s="496">
        <v>31922905</v>
      </c>
      <c r="F583" s="53" t="s">
        <v>177</v>
      </c>
      <c r="G583" s="31"/>
      <c r="H583" s="31"/>
      <c r="I583" s="31"/>
      <c r="J583" s="31"/>
    </row>
    <row r="584" spans="2:10" ht="24" thickBot="1">
      <c r="B584" s="221">
        <v>21020312</v>
      </c>
      <c r="C584" s="164" t="s">
        <v>643</v>
      </c>
      <c r="D584" s="25"/>
      <c r="E584" s="496">
        <v>31922905</v>
      </c>
      <c r="F584" s="53" t="s">
        <v>180</v>
      </c>
      <c r="G584" s="31"/>
      <c r="H584" s="31"/>
      <c r="I584" s="31"/>
      <c r="J584" s="31"/>
    </row>
    <row r="585" spans="2:10" ht="24" thickBot="1">
      <c r="B585" s="221">
        <v>21020315</v>
      </c>
      <c r="C585" s="164" t="s">
        <v>643</v>
      </c>
      <c r="D585" s="25"/>
      <c r="E585" s="496">
        <v>31922905</v>
      </c>
      <c r="F585" s="53" t="s">
        <v>183</v>
      </c>
      <c r="G585" s="31"/>
      <c r="H585" s="31"/>
      <c r="I585" s="31"/>
      <c r="J585" s="31"/>
    </row>
    <row r="586" spans="2:10" ht="24" thickBot="1">
      <c r="B586" s="221">
        <v>21020314</v>
      </c>
      <c r="C586" s="131" t="s">
        <v>643</v>
      </c>
      <c r="D586" s="25"/>
      <c r="E586" s="496">
        <v>31922905</v>
      </c>
      <c r="F586" s="53" t="s">
        <v>518</v>
      </c>
      <c r="G586" s="31"/>
      <c r="H586" s="51"/>
      <c r="I586" s="31"/>
      <c r="J586" s="51"/>
    </row>
    <row r="587" spans="2:10" ht="24" thickBot="1">
      <c r="B587" s="221">
        <v>21020305</v>
      </c>
      <c r="C587" s="131" t="s">
        <v>643</v>
      </c>
      <c r="D587" s="25"/>
      <c r="E587" s="496">
        <v>31922905</v>
      </c>
      <c r="F587" s="53" t="s">
        <v>519</v>
      </c>
      <c r="G587" s="31"/>
      <c r="H587" s="51"/>
      <c r="I587" s="31"/>
      <c r="J587" s="51"/>
    </row>
    <row r="588" spans="2:10" ht="23.4">
      <c r="B588" s="221">
        <v>21020306</v>
      </c>
      <c r="C588" s="131" t="s">
        <v>643</v>
      </c>
      <c r="D588" s="25"/>
      <c r="E588" s="496">
        <v>31922905</v>
      </c>
      <c r="F588" s="53" t="s">
        <v>520</v>
      </c>
      <c r="G588" s="31"/>
      <c r="H588" s="51"/>
      <c r="I588" s="31"/>
      <c r="J588" s="51"/>
    </row>
    <row r="589" spans="2:10" ht="24" thickBot="1">
      <c r="B589" s="215">
        <v>21020400</v>
      </c>
      <c r="C589" s="142"/>
      <c r="D589" s="77"/>
      <c r="E589" s="494"/>
      <c r="F589" s="216" t="s">
        <v>190</v>
      </c>
      <c r="G589" s="31"/>
      <c r="H589" s="51"/>
      <c r="I589" s="31"/>
      <c r="J589" s="51"/>
    </row>
    <row r="590" spans="2:10" ht="24" thickBot="1">
      <c r="B590" s="221">
        <v>21020401</v>
      </c>
      <c r="C590" s="164" t="s">
        <v>643</v>
      </c>
      <c r="D590" s="25"/>
      <c r="E590" s="496">
        <v>31922905</v>
      </c>
      <c r="F590" s="53" t="s">
        <v>174</v>
      </c>
      <c r="G590" s="31">
        <v>363426.75</v>
      </c>
      <c r="H590" s="51">
        <v>703642.26</v>
      </c>
      <c r="I590" s="31">
        <v>527731</v>
      </c>
      <c r="J590" s="51">
        <v>803218</v>
      </c>
    </row>
    <row r="591" spans="2:10" ht="24" thickBot="1">
      <c r="B591" s="221">
        <v>21020402</v>
      </c>
      <c r="C591" s="164" t="s">
        <v>643</v>
      </c>
      <c r="D591" s="25"/>
      <c r="E591" s="496">
        <v>31922905</v>
      </c>
      <c r="F591" s="53" t="s">
        <v>175</v>
      </c>
      <c r="G591" s="31">
        <v>241843.49</v>
      </c>
      <c r="H591" s="51">
        <v>405521.21</v>
      </c>
      <c r="I591" s="31">
        <v>304140</v>
      </c>
      <c r="J591" s="51">
        <v>501671</v>
      </c>
    </row>
    <row r="592" spans="2:10" ht="24" thickBot="1">
      <c r="B592" s="221">
        <v>21020403</v>
      </c>
      <c r="C592" s="164" t="s">
        <v>643</v>
      </c>
      <c r="D592" s="25"/>
      <c r="E592" s="496">
        <v>31922905</v>
      </c>
      <c r="F592" s="53" t="s">
        <v>176</v>
      </c>
      <c r="G592" s="31">
        <v>24259.08</v>
      </c>
      <c r="H592" s="51">
        <v>42821.4</v>
      </c>
      <c r="I592" s="31">
        <v>321116</v>
      </c>
      <c r="J592" s="51">
        <v>46421</v>
      </c>
    </row>
    <row r="593" spans="2:10" ht="24" thickBot="1">
      <c r="B593" s="221">
        <v>21020404</v>
      </c>
      <c r="C593" s="164" t="s">
        <v>643</v>
      </c>
      <c r="D593" s="25"/>
      <c r="E593" s="496">
        <v>31922905</v>
      </c>
      <c r="F593" s="53" t="s">
        <v>177</v>
      </c>
      <c r="G593" s="31">
        <v>75175.5</v>
      </c>
      <c r="H593" s="31">
        <v>101381.43</v>
      </c>
      <c r="I593" s="31">
        <v>76036</v>
      </c>
      <c r="J593" s="31">
        <v>151218</v>
      </c>
    </row>
    <row r="594" spans="2:10" ht="24" thickBot="1">
      <c r="B594" s="221">
        <v>21020412</v>
      </c>
      <c r="C594" s="164" t="s">
        <v>643</v>
      </c>
      <c r="D594" s="25"/>
      <c r="E594" s="496">
        <v>31922905</v>
      </c>
      <c r="F594" s="53" t="s">
        <v>919</v>
      </c>
      <c r="G594" s="31"/>
      <c r="H594" s="31">
        <v>1260000</v>
      </c>
      <c r="I594" s="31">
        <v>920100</v>
      </c>
      <c r="J594" s="31"/>
    </row>
    <row r="595" spans="2:10" ht="23.4">
      <c r="B595" s="221">
        <v>21020415</v>
      </c>
      <c r="C595" s="164" t="s">
        <v>643</v>
      </c>
      <c r="D595" s="25"/>
      <c r="E595" s="496">
        <v>31922905</v>
      </c>
      <c r="F595" s="53" t="s">
        <v>183</v>
      </c>
      <c r="G595" s="31">
        <v>160166.75</v>
      </c>
      <c r="H595" s="31">
        <v>241112</v>
      </c>
      <c r="I595" s="31">
        <v>180834</v>
      </c>
      <c r="J595" s="31">
        <v>341218</v>
      </c>
    </row>
    <row r="596" spans="2:10" ht="24" thickBot="1">
      <c r="B596" s="215">
        <v>21020500</v>
      </c>
      <c r="C596" s="142"/>
      <c r="D596" s="77"/>
      <c r="E596" s="494"/>
      <c r="F596" s="216" t="s">
        <v>191</v>
      </c>
      <c r="G596" s="31"/>
      <c r="H596" s="51"/>
      <c r="I596" s="31"/>
      <c r="J596" s="51"/>
    </row>
    <row r="597" spans="2:10" ht="24" thickBot="1">
      <c r="B597" s="221">
        <v>21020501</v>
      </c>
      <c r="C597" s="131" t="s">
        <v>643</v>
      </c>
      <c r="D597" s="25"/>
      <c r="E597" s="496">
        <v>31922905</v>
      </c>
      <c r="F597" s="53" t="s">
        <v>174</v>
      </c>
      <c r="G597" s="31"/>
      <c r="H597" s="51"/>
      <c r="I597" s="31"/>
      <c r="J597" s="51"/>
    </row>
    <row r="598" spans="2:10" ht="24" thickBot="1">
      <c r="B598" s="286">
        <v>21020502</v>
      </c>
      <c r="C598" s="131" t="s">
        <v>643</v>
      </c>
      <c r="D598" s="25"/>
      <c r="E598" s="496">
        <v>31922905</v>
      </c>
      <c r="F598" s="53" t="s">
        <v>175</v>
      </c>
      <c r="G598" s="31"/>
      <c r="H598" s="51"/>
      <c r="I598" s="31"/>
      <c r="J598" s="51"/>
    </row>
    <row r="599" spans="2:10" ht="24" thickBot="1">
      <c r="B599" s="286">
        <v>21020503</v>
      </c>
      <c r="C599" s="131" t="s">
        <v>643</v>
      </c>
      <c r="D599" s="25"/>
      <c r="E599" s="496">
        <v>31922905</v>
      </c>
      <c r="F599" s="53" t="s">
        <v>176</v>
      </c>
      <c r="G599" s="31"/>
      <c r="H599" s="51"/>
      <c r="I599" s="31"/>
      <c r="J599" s="51"/>
    </row>
    <row r="600" spans="2:10" ht="24" thickBot="1">
      <c r="B600" s="286">
        <v>21020504</v>
      </c>
      <c r="C600" s="131" t="s">
        <v>643</v>
      </c>
      <c r="D600" s="25"/>
      <c r="E600" s="496">
        <v>31922905</v>
      </c>
      <c r="F600" s="53" t="s">
        <v>177</v>
      </c>
      <c r="G600" s="31"/>
      <c r="H600" s="51"/>
      <c r="I600" s="31"/>
      <c r="J600" s="51"/>
    </row>
    <row r="601" spans="2:10" ht="24" thickBot="1">
      <c r="B601" s="286">
        <v>21020512</v>
      </c>
      <c r="C601" s="131" t="s">
        <v>643</v>
      </c>
      <c r="D601" s="25"/>
      <c r="E601" s="496">
        <v>31922905</v>
      </c>
      <c r="F601" s="53" t="s">
        <v>180</v>
      </c>
      <c r="G601" s="31"/>
      <c r="H601" s="51"/>
      <c r="I601" s="31"/>
      <c r="J601" s="51"/>
    </row>
    <row r="602" spans="2:10" ht="23.4">
      <c r="B602" s="286">
        <v>21020515</v>
      </c>
      <c r="C602" s="131" t="s">
        <v>643</v>
      </c>
      <c r="D602" s="25"/>
      <c r="E602" s="496">
        <v>31922905</v>
      </c>
      <c r="F602" s="53" t="s">
        <v>183</v>
      </c>
      <c r="G602" s="31"/>
      <c r="H602" s="51"/>
      <c r="I602" s="31"/>
      <c r="J602" s="51"/>
    </row>
    <row r="603" spans="2:10" ht="23.4">
      <c r="B603" s="222">
        <v>21020600</v>
      </c>
      <c r="C603" s="145"/>
      <c r="D603" s="223"/>
      <c r="E603" s="497"/>
      <c r="F603" s="216" t="s">
        <v>192</v>
      </c>
      <c r="G603" s="31"/>
      <c r="H603" s="51"/>
      <c r="I603" s="31"/>
      <c r="J603" s="51"/>
    </row>
    <row r="604" spans="2:10" ht="23.4">
      <c r="B604" s="286">
        <v>21020605</v>
      </c>
      <c r="C604" s="164" t="s">
        <v>643</v>
      </c>
      <c r="D604" s="225"/>
      <c r="E604" s="488"/>
      <c r="F604" s="49" t="s">
        <v>195</v>
      </c>
      <c r="G604" s="31"/>
      <c r="H604" s="51"/>
      <c r="I604" s="31"/>
      <c r="J604" s="51"/>
    </row>
    <row r="605" spans="2:10" ht="23.4">
      <c r="B605" s="227">
        <v>22020000</v>
      </c>
      <c r="C605" s="146"/>
      <c r="D605" s="228"/>
      <c r="E605" s="498"/>
      <c r="F605" s="44" t="s">
        <v>200</v>
      </c>
      <c r="G605" s="31"/>
      <c r="H605" s="51"/>
      <c r="I605" s="31"/>
      <c r="J605" s="51"/>
    </row>
    <row r="606" spans="2:10" ht="24" thickBot="1">
      <c r="B606" s="227">
        <v>22020100</v>
      </c>
      <c r="C606" s="146"/>
      <c r="D606" s="228"/>
      <c r="E606" s="498"/>
      <c r="F606" s="44" t="s">
        <v>201</v>
      </c>
      <c r="G606" s="31"/>
      <c r="H606" s="51"/>
      <c r="I606" s="31"/>
      <c r="J606" s="51"/>
    </row>
    <row r="607" spans="2:10" ht="23.4">
      <c r="B607" s="29">
        <v>22020102</v>
      </c>
      <c r="C607" s="164" t="s">
        <v>645</v>
      </c>
      <c r="D607" s="104"/>
      <c r="E607" s="496">
        <v>31922905</v>
      </c>
      <c r="F607" s="30" t="s">
        <v>203</v>
      </c>
      <c r="G607" s="31">
        <v>92000</v>
      </c>
      <c r="H607" s="51">
        <v>100000</v>
      </c>
      <c r="I607" s="31"/>
      <c r="J607" s="51">
        <v>250000</v>
      </c>
    </row>
    <row r="608" spans="2:10" ht="24" thickBot="1">
      <c r="B608" s="227">
        <v>22020300</v>
      </c>
      <c r="C608" s="146"/>
      <c r="D608" s="228"/>
      <c r="E608" s="498"/>
      <c r="F608" s="44" t="s">
        <v>209</v>
      </c>
      <c r="G608" s="31"/>
      <c r="H608" s="51"/>
      <c r="I608" s="31">
        <v>75000</v>
      </c>
      <c r="J608" s="51"/>
    </row>
    <row r="609" spans="2:10" ht="23.4">
      <c r="B609" s="29">
        <v>22020301</v>
      </c>
      <c r="C609" s="164" t="s">
        <v>643</v>
      </c>
      <c r="D609" s="104"/>
      <c r="E609" s="496">
        <v>31922905</v>
      </c>
      <c r="F609" s="30" t="s">
        <v>431</v>
      </c>
      <c r="G609" s="31">
        <v>105000</v>
      </c>
      <c r="H609" s="51">
        <v>10000000</v>
      </c>
      <c r="I609" s="31">
        <v>7500000</v>
      </c>
      <c r="J609" s="51">
        <v>15000000</v>
      </c>
    </row>
    <row r="610" spans="2:10" ht="23.4">
      <c r="B610" s="29">
        <v>22020305</v>
      </c>
      <c r="C610" s="170" t="s">
        <v>643</v>
      </c>
      <c r="D610" s="104"/>
      <c r="E610" s="512"/>
      <c r="F610" s="58" t="s">
        <v>212</v>
      </c>
      <c r="G610" s="31"/>
      <c r="H610" s="51"/>
      <c r="I610" s="31"/>
      <c r="J610" s="51"/>
    </row>
    <row r="611" spans="2:10" ht="24" thickBot="1">
      <c r="B611" s="227">
        <v>22021000</v>
      </c>
      <c r="C611" s="146"/>
      <c r="D611" s="228"/>
      <c r="E611" s="498"/>
      <c r="F611" s="44" t="s">
        <v>245</v>
      </c>
      <c r="G611" s="31"/>
      <c r="H611" s="51"/>
      <c r="I611" s="31"/>
      <c r="J611" s="51"/>
    </row>
    <row r="612" spans="2:10" ht="23.4">
      <c r="B612" s="29">
        <v>22021017</v>
      </c>
      <c r="C612" s="164" t="s">
        <v>643</v>
      </c>
      <c r="D612" s="104"/>
      <c r="E612" s="496">
        <v>31922905</v>
      </c>
      <c r="F612" s="53" t="s">
        <v>660</v>
      </c>
      <c r="G612" s="31"/>
      <c r="H612" s="51"/>
      <c r="I612" s="31"/>
      <c r="J612" s="51"/>
    </row>
    <row r="613" spans="2:10" ht="23.4">
      <c r="B613" s="227"/>
      <c r="C613" s="146"/>
      <c r="D613" s="228"/>
      <c r="E613" s="498"/>
      <c r="F613" s="229" t="s">
        <v>329</v>
      </c>
      <c r="G613" s="65">
        <f>SUM(G574:G604)</f>
        <v>3556797.5700000003</v>
      </c>
      <c r="H613" s="65">
        <f>SUM(H574:H604)</f>
        <v>7896131.1200000001</v>
      </c>
      <c r="I613" s="65">
        <v>6186196</v>
      </c>
      <c r="J613" s="65">
        <v>7185398</v>
      </c>
    </row>
    <row r="614" spans="2:10" ht="24" thickBot="1">
      <c r="B614" s="117"/>
      <c r="C614" s="137"/>
      <c r="D614" s="118"/>
      <c r="E614" s="491"/>
      <c r="F614" s="119" t="s">
        <v>200</v>
      </c>
      <c r="G614" s="230">
        <f>SUM(G607:G612)</f>
        <v>197000</v>
      </c>
      <c r="H614" s="230">
        <f>SUM(H607:H612)</f>
        <v>10100000</v>
      </c>
      <c r="I614" s="230">
        <v>7575000</v>
      </c>
      <c r="J614" s="230">
        <v>15250000</v>
      </c>
    </row>
    <row r="615" spans="2:10" ht="24" thickBot="1">
      <c r="B615" s="289"/>
      <c r="C615" s="172"/>
      <c r="D615" s="290"/>
      <c r="E615" s="513"/>
      <c r="F615" s="291" t="s">
        <v>292</v>
      </c>
      <c r="G615" s="63">
        <f>G613+G614</f>
        <v>3753797.5700000003</v>
      </c>
      <c r="H615" s="63">
        <f>H613+H614</f>
        <v>17996131.120000001</v>
      </c>
      <c r="I615" s="63">
        <v>13761196</v>
      </c>
      <c r="J615" s="63">
        <v>22435398</v>
      </c>
    </row>
    <row r="616" spans="2:10" ht="25.2">
      <c r="B616" s="721" t="s">
        <v>786</v>
      </c>
      <c r="C616" s="722"/>
      <c r="D616" s="722"/>
      <c r="E616" s="722"/>
      <c r="F616" s="722"/>
      <c r="G616" s="722"/>
      <c r="H616" s="722"/>
      <c r="I616" s="722"/>
      <c r="J616" s="723"/>
    </row>
    <row r="617" spans="2:10" ht="22.2">
      <c r="B617" s="718" t="s">
        <v>479</v>
      </c>
      <c r="C617" s="719"/>
      <c r="D617" s="719"/>
      <c r="E617" s="719"/>
      <c r="F617" s="719"/>
      <c r="G617" s="719"/>
      <c r="H617" s="719"/>
      <c r="I617" s="719"/>
      <c r="J617" s="720"/>
    </row>
    <row r="618" spans="2:10" ht="22.2">
      <c r="B618" s="718" t="s">
        <v>987</v>
      </c>
      <c r="C618" s="719"/>
      <c r="D618" s="719"/>
      <c r="E618" s="719"/>
      <c r="F618" s="719"/>
      <c r="G618" s="719"/>
      <c r="H618" s="719"/>
      <c r="I618" s="719"/>
      <c r="J618" s="720"/>
    </row>
    <row r="619" spans="2:10" ht="30.75" customHeight="1" thickBot="1">
      <c r="B619" s="734" t="s">
        <v>327</v>
      </c>
      <c r="C619" s="735"/>
      <c r="D619" s="735"/>
      <c r="E619" s="735"/>
      <c r="F619" s="735"/>
      <c r="G619" s="735"/>
      <c r="H619" s="735"/>
      <c r="I619" s="735"/>
      <c r="J619" s="736"/>
    </row>
    <row r="620" spans="2:10" ht="30" customHeight="1" thickBot="1">
      <c r="B620" s="737" t="s">
        <v>388</v>
      </c>
      <c r="C620" s="738"/>
      <c r="D620" s="738"/>
      <c r="E620" s="738"/>
      <c r="F620" s="738"/>
      <c r="G620" s="738"/>
      <c r="H620" s="738"/>
      <c r="I620" s="738"/>
      <c r="J620" s="739"/>
    </row>
    <row r="621" spans="2:10" s="52" customFormat="1" ht="53.25" customHeight="1" thickBot="1">
      <c r="B621" s="20" t="s">
        <v>683</v>
      </c>
      <c r="C621" s="128" t="s">
        <v>455</v>
      </c>
      <c r="D621" s="99" t="s">
        <v>451</v>
      </c>
      <c r="E621" s="487" t="s">
        <v>454</v>
      </c>
      <c r="F621" s="100" t="s">
        <v>1</v>
      </c>
      <c r="G621" s="22" t="s">
        <v>929</v>
      </c>
      <c r="H621" s="22" t="s">
        <v>930</v>
      </c>
      <c r="I621" s="22" t="s">
        <v>931</v>
      </c>
      <c r="J621" s="22" t="s">
        <v>986</v>
      </c>
    </row>
    <row r="622" spans="2:10" ht="30" customHeight="1" thickBot="1">
      <c r="B622" s="292">
        <v>51702500000</v>
      </c>
      <c r="C622" s="131" t="s">
        <v>643</v>
      </c>
      <c r="D622" s="25"/>
      <c r="E622" s="496">
        <v>31922905</v>
      </c>
      <c r="F622" s="102" t="s">
        <v>682</v>
      </c>
      <c r="G622" s="103">
        <v>581200000</v>
      </c>
      <c r="H622" s="103">
        <v>960220000</v>
      </c>
      <c r="I622" s="103">
        <v>687028228</v>
      </c>
      <c r="J622" s="103">
        <v>912754037</v>
      </c>
    </row>
    <row r="623" spans="2:10" ht="30" customHeight="1" thickBot="1">
      <c r="B623" s="227">
        <v>505100300101</v>
      </c>
      <c r="C623" s="131" t="s">
        <v>643</v>
      </c>
      <c r="D623" s="25"/>
      <c r="E623" s="496">
        <v>31922905</v>
      </c>
      <c r="F623" s="53" t="s">
        <v>352</v>
      </c>
      <c r="G623" s="105">
        <v>120466054.51000001</v>
      </c>
      <c r="H623" s="105">
        <v>189445037.28999999</v>
      </c>
      <c r="I623" s="105">
        <v>195010314</v>
      </c>
      <c r="J623" s="105">
        <v>232100714</v>
      </c>
    </row>
    <row r="624" spans="2:10" ht="30" customHeight="1" thickBot="1">
      <c r="B624" s="227">
        <v>505100300102</v>
      </c>
      <c r="C624" s="131" t="s">
        <v>643</v>
      </c>
      <c r="D624" s="25"/>
      <c r="E624" s="496">
        <v>31922905</v>
      </c>
      <c r="F624" s="53" t="s">
        <v>372</v>
      </c>
      <c r="G624" s="105">
        <v>97839243.480000004</v>
      </c>
      <c r="H624" s="105">
        <v>177497168.22</v>
      </c>
      <c r="I624" s="105">
        <v>154759864</v>
      </c>
      <c r="J624" s="105">
        <v>291883536</v>
      </c>
    </row>
    <row r="625" spans="2:10" ht="30" customHeight="1" thickBot="1">
      <c r="B625" s="227">
        <v>505100300103</v>
      </c>
      <c r="C625" s="131" t="s">
        <v>643</v>
      </c>
      <c r="D625" s="25"/>
      <c r="E625" s="496">
        <v>31922905</v>
      </c>
      <c r="F625" s="53" t="s">
        <v>381</v>
      </c>
      <c r="G625" s="105">
        <v>35761744.530000001</v>
      </c>
      <c r="H625" s="105">
        <v>64745658.919999994</v>
      </c>
      <c r="I625" s="105">
        <v>53400141</v>
      </c>
      <c r="J625" s="105">
        <v>76160451</v>
      </c>
    </row>
    <row r="626" spans="2:10" ht="30" customHeight="1" thickBot="1">
      <c r="B626" s="227">
        <v>505100300104</v>
      </c>
      <c r="C626" s="131" t="s">
        <v>643</v>
      </c>
      <c r="D626" s="25"/>
      <c r="E626" s="496">
        <v>31922905</v>
      </c>
      <c r="F626" s="53" t="s">
        <v>373</v>
      </c>
      <c r="G626" s="105">
        <v>5196782.82</v>
      </c>
      <c r="H626" s="105">
        <v>11009043.800000001</v>
      </c>
      <c r="I626" s="105">
        <v>9107465</v>
      </c>
      <c r="J626" s="105">
        <v>11494593</v>
      </c>
    </row>
    <row r="627" spans="2:10" ht="30" customHeight="1" thickBot="1">
      <c r="B627" s="227">
        <v>505100300105</v>
      </c>
      <c r="C627" s="131" t="s">
        <v>643</v>
      </c>
      <c r="D627" s="25"/>
      <c r="E627" s="496">
        <v>31922905</v>
      </c>
      <c r="F627" s="53" t="s">
        <v>374</v>
      </c>
      <c r="G627" s="105">
        <v>0</v>
      </c>
      <c r="H627" s="105">
        <v>0</v>
      </c>
      <c r="I627" s="105">
        <v>16152387</v>
      </c>
      <c r="J627" s="105">
        <v>90360431</v>
      </c>
    </row>
    <row r="628" spans="2:10" ht="30" customHeight="1" thickBot="1">
      <c r="B628" s="227">
        <v>505100300106</v>
      </c>
      <c r="C628" s="131" t="s">
        <v>643</v>
      </c>
      <c r="D628" s="25"/>
      <c r="E628" s="496">
        <v>31922905</v>
      </c>
      <c r="F628" s="53" t="s">
        <v>375</v>
      </c>
      <c r="G628" s="105">
        <v>0</v>
      </c>
      <c r="H628" s="105">
        <v>0</v>
      </c>
      <c r="I628" s="105">
        <v>7485231</v>
      </c>
      <c r="J628" s="105">
        <v>7901796</v>
      </c>
    </row>
    <row r="629" spans="2:10" ht="30" customHeight="1" thickBot="1">
      <c r="B629" s="117">
        <v>505100300107</v>
      </c>
      <c r="C629" s="131" t="s">
        <v>643</v>
      </c>
      <c r="D629" s="25"/>
      <c r="E629" s="496">
        <v>31922905</v>
      </c>
      <c r="F629" s="293" t="s">
        <v>389</v>
      </c>
      <c r="G629" s="294">
        <v>0</v>
      </c>
      <c r="H629" s="294">
        <v>0</v>
      </c>
      <c r="I629" s="294">
        <v>13277240</v>
      </c>
      <c r="J629" s="294">
        <v>21261179</v>
      </c>
    </row>
    <row r="630" spans="2:10" ht="30" customHeight="1" thickBot="1">
      <c r="B630" s="110"/>
      <c r="C630" s="159"/>
      <c r="D630" s="254"/>
      <c r="E630" s="503"/>
      <c r="F630" s="62" t="s">
        <v>292</v>
      </c>
      <c r="G630" s="112">
        <v>840463825.34000003</v>
      </c>
      <c r="H630" s="112">
        <v>1402916908.23</v>
      </c>
      <c r="I630" s="112">
        <f>SUM(I622:I629)</f>
        <v>1136220870</v>
      </c>
      <c r="J630" s="112">
        <f>SUM(J622:J629)</f>
        <v>1643916737</v>
      </c>
    </row>
    <row r="631" spans="2:10" ht="30" customHeight="1" thickBot="1">
      <c r="B631" s="728" t="s">
        <v>500</v>
      </c>
      <c r="C631" s="729"/>
      <c r="D631" s="729"/>
      <c r="E631" s="729"/>
      <c r="F631" s="729"/>
      <c r="G631" s="729"/>
      <c r="H631" s="729"/>
      <c r="I631" s="729"/>
      <c r="J631" s="730"/>
    </row>
    <row r="632" spans="2:10" ht="30" customHeight="1">
      <c r="B632" s="113"/>
      <c r="C632" s="135"/>
      <c r="D632" s="114"/>
      <c r="E632" s="490"/>
      <c r="F632" s="115" t="s">
        <v>161</v>
      </c>
      <c r="G632" s="116">
        <v>518839768.99000001</v>
      </c>
      <c r="H632" s="116">
        <v>891507864.42999995</v>
      </c>
      <c r="I632" s="116">
        <v>662446170</v>
      </c>
      <c r="J632" s="116">
        <v>876716737</v>
      </c>
    </row>
    <row r="633" spans="2:10" ht="30" customHeight="1" thickBot="1">
      <c r="B633" s="117"/>
      <c r="C633" s="137"/>
      <c r="D633" s="118"/>
      <c r="E633" s="491"/>
      <c r="F633" s="119" t="s">
        <v>498</v>
      </c>
      <c r="G633" s="120">
        <v>321624056.34999996</v>
      </c>
      <c r="H633" s="120">
        <v>511409043.80000001</v>
      </c>
      <c r="I633" s="120">
        <v>473774700</v>
      </c>
      <c r="J633" s="120">
        <v>767200000</v>
      </c>
    </row>
    <row r="634" spans="2:10" ht="30" customHeight="1" thickBot="1">
      <c r="B634" s="110"/>
      <c r="C634" s="159"/>
      <c r="D634" s="254"/>
      <c r="E634" s="503"/>
      <c r="F634" s="62" t="s">
        <v>292</v>
      </c>
      <c r="G634" s="112">
        <v>840463825.33999991</v>
      </c>
      <c r="H634" s="112">
        <v>1402916908.23</v>
      </c>
      <c r="I634" s="112">
        <f>SUM(I632:I633)</f>
        <v>1136220870</v>
      </c>
      <c r="J634" s="112">
        <f>SUM(J632:J633)</f>
        <v>1643916737</v>
      </c>
    </row>
    <row r="635" spans="2:10" ht="25.2">
      <c r="B635" s="721" t="s">
        <v>786</v>
      </c>
      <c r="C635" s="722"/>
      <c r="D635" s="722"/>
      <c r="E635" s="722"/>
      <c r="F635" s="722"/>
      <c r="G635" s="722"/>
      <c r="H635" s="722"/>
      <c r="I635" s="722"/>
      <c r="J635" s="723"/>
    </row>
    <row r="636" spans="2:10" ht="22.2">
      <c r="B636" s="718" t="s">
        <v>479</v>
      </c>
      <c r="C636" s="719"/>
      <c r="D636" s="719"/>
      <c r="E636" s="719"/>
      <c r="F636" s="719"/>
      <c r="G636" s="719"/>
      <c r="H636" s="719"/>
      <c r="I636" s="719"/>
      <c r="J636" s="720"/>
    </row>
    <row r="637" spans="2:10" ht="22.2">
      <c r="B637" s="718" t="s">
        <v>987</v>
      </c>
      <c r="C637" s="719"/>
      <c r="D637" s="719"/>
      <c r="E637" s="719"/>
      <c r="F637" s="719"/>
      <c r="G637" s="719"/>
      <c r="H637" s="719"/>
      <c r="I637" s="719"/>
      <c r="J637" s="720"/>
    </row>
    <row r="638" spans="2:10" ht="18.75" customHeight="1" thickBot="1">
      <c r="B638" s="734" t="s">
        <v>273</v>
      </c>
      <c r="C638" s="735"/>
      <c r="D638" s="735"/>
      <c r="E638" s="735"/>
      <c r="F638" s="735"/>
      <c r="G638" s="735"/>
      <c r="H638" s="735"/>
      <c r="I638" s="735"/>
      <c r="J638" s="736"/>
    </row>
    <row r="639" spans="2:10" ht="22.8" thickBot="1">
      <c r="B639" s="725" t="s">
        <v>330</v>
      </c>
      <c r="C639" s="726"/>
      <c r="D639" s="726"/>
      <c r="E639" s="726"/>
      <c r="F639" s="726"/>
      <c r="G639" s="726"/>
      <c r="H639" s="726"/>
      <c r="I639" s="726"/>
      <c r="J639" s="727"/>
    </row>
    <row r="640" spans="2:10" ht="70.8" thickBot="1">
      <c r="B640" s="20" t="s">
        <v>459</v>
      </c>
      <c r="C640" s="174" t="s">
        <v>455</v>
      </c>
      <c r="D640" s="99" t="s">
        <v>451</v>
      </c>
      <c r="E640" s="514" t="s">
        <v>454</v>
      </c>
      <c r="F640" s="100" t="s">
        <v>1</v>
      </c>
      <c r="G640" s="22" t="s">
        <v>929</v>
      </c>
      <c r="H640" s="22" t="s">
        <v>930</v>
      </c>
      <c r="I640" s="22" t="s">
        <v>931</v>
      </c>
      <c r="J640" s="22" t="s">
        <v>986</v>
      </c>
    </row>
    <row r="641" spans="2:11" ht="23.4">
      <c r="B641" s="235">
        <v>20000000</v>
      </c>
      <c r="C641" s="151"/>
      <c r="D641" s="236"/>
      <c r="E641" s="500"/>
      <c r="F641" s="237" t="s">
        <v>160</v>
      </c>
      <c r="G641" s="238"/>
      <c r="H641" s="238"/>
      <c r="I641" s="238"/>
      <c r="J641" s="239"/>
    </row>
    <row r="642" spans="2:11" ht="23.4">
      <c r="B642" s="215">
        <v>21000000</v>
      </c>
      <c r="C642" s="142"/>
      <c r="D642" s="77"/>
      <c r="E642" s="494"/>
      <c r="F642" s="216" t="s">
        <v>161</v>
      </c>
      <c r="G642" s="208"/>
      <c r="H642" s="208"/>
      <c r="I642" s="208"/>
      <c r="J642" s="217"/>
    </row>
    <row r="643" spans="2:11" ht="24" thickBot="1">
      <c r="B643" s="215">
        <v>21010000</v>
      </c>
      <c r="C643" s="142"/>
      <c r="D643" s="77"/>
      <c r="E643" s="494"/>
      <c r="F643" s="216" t="s">
        <v>162</v>
      </c>
      <c r="G643" s="208"/>
      <c r="H643" s="208"/>
      <c r="I643" s="208"/>
      <c r="J643" s="217"/>
    </row>
    <row r="644" spans="2:11" ht="24" thickBot="1">
      <c r="B644" s="221">
        <v>21010103</v>
      </c>
      <c r="C644" s="131" t="s">
        <v>643</v>
      </c>
      <c r="D644" s="25"/>
      <c r="E644" s="496">
        <v>31922905</v>
      </c>
      <c r="F644" s="49" t="s">
        <v>164</v>
      </c>
      <c r="G644" s="31">
        <v>475200000</v>
      </c>
      <c r="H644" s="51">
        <v>633600000</v>
      </c>
      <c r="I644" s="31">
        <v>538683528</v>
      </c>
      <c r="J644" s="51">
        <v>697754037</v>
      </c>
      <c r="K644" s="241"/>
    </row>
    <row r="645" spans="2:11" ht="45" thickBot="1">
      <c r="B645" s="221">
        <v>21010104</v>
      </c>
      <c r="C645" s="131" t="s">
        <v>643</v>
      </c>
      <c r="D645" s="25"/>
      <c r="E645" s="496"/>
      <c r="F645" s="49" t="s">
        <v>855</v>
      </c>
      <c r="G645" s="31">
        <v>0</v>
      </c>
      <c r="H645" s="51">
        <v>8000000</v>
      </c>
      <c r="I645" s="31">
        <v>8000000</v>
      </c>
      <c r="J645" s="51">
        <v>9000000</v>
      </c>
    </row>
    <row r="646" spans="2:11" ht="24" thickBot="1">
      <c r="B646" s="221">
        <v>21010105</v>
      </c>
      <c r="C646" s="131" t="s">
        <v>643</v>
      </c>
      <c r="D646" s="25"/>
      <c r="E646" s="496"/>
      <c r="F646" s="49" t="s">
        <v>166</v>
      </c>
      <c r="G646" s="31"/>
      <c r="H646" s="51"/>
      <c r="I646" s="31"/>
      <c r="J646" s="51"/>
    </row>
    <row r="647" spans="2:11" ht="24" thickBot="1">
      <c r="B647" s="221">
        <v>21010106</v>
      </c>
      <c r="C647" s="131" t="s">
        <v>643</v>
      </c>
      <c r="D647" s="25"/>
      <c r="E647" s="496"/>
      <c r="F647" s="49" t="s">
        <v>167</v>
      </c>
      <c r="G647" s="31"/>
      <c r="H647" s="51"/>
      <c r="I647" s="31"/>
      <c r="J647" s="51"/>
    </row>
    <row r="648" spans="2:11" ht="23.4">
      <c r="B648" s="240"/>
      <c r="C648" s="131" t="s">
        <v>643</v>
      </c>
      <c r="D648" s="25"/>
      <c r="E648" s="496"/>
      <c r="F648" s="53" t="s">
        <v>679</v>
      </c>
      <c r="G648" s="31"/>
      <c r="H648" s="51"/>
      <c r="I648" s="31"/>
      <c r="J648" s="51"/>
    </row>
    <row r="649" spans="2:11" ht="45" thickBot="1">
      <c r="B649" s="215">
        <v>21020300</v>
      </c>
      <c r="C649" s="142"/>
      <c r="D649" s="77"/>
      <c r="E649" s="494"/>
      <c r="F649" s="216" t="s">
        <v>189</v>
      </c>
      <c r="G649" s="31"/>
      <c r="H649" s="51"/>
      <c r="I649" s="31"/>
      <c r="J649" s="51"/>
    </row>
    <row r="650" spans="2:11" ht="24" thickBot="1">
      <c r="B650" s="221">
        <v>21020301</v>
      </c>
      <c r="C650" s="131" t="s">
        <v>643</v>
      </c>
      <c r="D650" s="25"/>
      <c r="E650" s="496"/>
      <c r="F650" s="53" t="s">
        <v>174</v>
      </c>
      <c r="G650" s="31"/>
      <c r="H650" s="51"/>
      <c r="I650" s="31"/>
      <c r="J650" s="51"/>
    </row>
    <row r="651" spans="2:11" ht="24" thickBot="1">
      <c r="B651" s="221">
        <v>21020302</v>
      </c>
      <c r="C651" s="131" t="s">
        <v>643</v>
      </c>
      <c r="D651" s="25"/>
      <c r="E651" s="496"/>
      <c r="F651" s="53" t="s">
        <v>175</v>
      </c>
      <c r="G651" s="31"/>
      <c r="H651" s="51"/>
      <c r="I651" s="31"/>
      <c r="J651" s="51"/>
    </row>
    <row r="652" spans="2:11" ht="24" thickBot="1">
      <c r="B652" s="221">
        <v>21020303</v>
      </c>
      <c r="C652" s="131" t="s">
        <v>643</v>
      </c>
      <c r="D652" s="25"/>
      <c r="E652" s="496"/>
      <c r="F652" s="53" t="s">
        <v>176</v>
      </c>
      <c r="G652" s="31"/>
      <c r="H652" s="51"/>
      <c r="I652" s="31"/>
      <c r="J652" s="51"/>
    </row>
    <row r="653" spans="2:11" ht="24" thickBot="1">
      <c r="B653" s="221">
        <v>21020304</v>
      </c>
      <c r="C653" s="131" t="s">
        <v>643</v>
      </c>
      <c r="D653" s="25"/>
      <c r="E653" s="496"/>
      <c r="F653" s="53" t="s">
        <v>177</v>
      </c>
      <c r="G653" s="31"/>
      <c r="H653" s="51"/>
      <c r="I653" s="31"/>
      <c r="J653" s="51"/>
    </row>
    <row r="654" spans="2:11" ht="24" thickBot="1">
      <c r="B654" s="221">
        <v>21020312</v>
      </c>
      <c r="C654" s="131" t="s">
        <v>643</v>
      </c>
      <c r="D654" s="25"/>
      <c r="E654" s="496"/>
      <c r="F654" s="53" t="s">
        <v>180</v>
      </c>
      <c r="G654" s="31"/>
      <c r="H654" s="51"/>
      <c r="I654" s="31"/>
      <c r="J654" s="51"/>
    </row>
    <row r="655" spans="2:11" ht="24" thickBot="1">
      <c r="B655" s="221">
        <v>21020315</v>
      </c>
      <c r="C655" s="131" t="s">
        <v>643</v>
      </c>
      <c r="D655" s="25"/>
      <c r="E655" s="496"/>
      <c r="F655" s="53" t="s">
        <v>183</v>
      </c>
      <c r="G655" s="31"/>
      <c r="H655" s="51"/>
      <c r="I655" s="31"/>
      <c r="J655" s="51"/>
    </row>
    <row r="656" spans="2:11" ht="24" thickBot="1">
      <c r="B656" s="221">
        <v>21020314</v>
      </c>
      <c r="C656" s="131" t="s">
        <v>643</v>
      </c>
      <c r="D656" s="25"/>
      <c r="E656" s="496"/>
      <c r="F656" s="53" t="s">
        <v>518</v>
      </c>
      <c r="G656" s="31"/>
      <c r="H656" s="51"/>
      <c r="I656" s="31"/>
      <c r="J656" s="51"/>
    </row>
    <row r="657" spans="2:10" ht="24" thickBot="1">
      <c r="B657" s="221">
        <v>21020305</v>
      </c>
      <c r="C657" s="131" t="s">
        <v>643</v>
      </c>
      <c r="D657" s="25"/>
      <c r="E657" s="496"/>
      <c r="F657" s="53" t="s">
        <v>519</v>
      </c>
      <c r="G657" s="31"/>
      <c r="H657" s="51"/>
      <c r="I657" s="31"/>
      <c r="J657" s="51"/>
    </row>
    <row r="658" spans="2:10" ht="23.4">
      <c r="B658" s="221">
        <v>21020306</v>
      </c>
      <c r="C658" s="131" t="s">
        <v>643</v>
      </c>
      <c r="D658" s="25"/>
      <c r="E658" s="496"/>
      <c r="F658" s="53" t="s">
        <v>520</v>
      </c>
      <c r="G658" s="31"/>
      <c r="H658" s="51"/>
      <c r="I658" s="31"/>
      <c r="J658" s="51"/>
    </row>
    <row r="659" spans="2:10" ht="24" thickBot="1">
      <c r="B659" s="215">
        <v>21020400</v>
      </c>
      <c r="C659" s="142"/>
      <c r="D659" s="77"/>
      <c r="E659" s="494"/>
      <c r="F659" s="216" t="s">
        <v>190</v>
      </c>
      <c r="G659" s="31"/>
      <c r="H659" s="51"/>
      <c r="I659" s="31"/>
      <c r="J659" s="51"/>
    </row>
    <row r="660" spans="2:10" ht="24" thickBot="1">
      <c r="B660" s="221">
        <v>21020401</v>
      </c>
      <c r="C660" s="131" t="s">
        <v>643</v>
      </c>
      <c r="D660" s="25"/>
      <c r="E660" s="496">
        <v>31922905</v>
      </c>
      <c r="F660" s="53" t="s">
        <v>174</v>
      </c>
      <c r="G660" s="31"/>
      <c r="H660" s="51"/>
      <c r="I660" s="31"/>
      <c r="J660" s="51"/>
    </row>
    <row r="661" spans="2:10" ht="24" thickBot="1">
      <c r="B661" s="221">
        <v>21020402</v>
      </c>
      <c r="C661" s="131" t="s">
        <v>643</v>
      </c>
      <c r="D661" s="25"/>
      <c r="E661" s="496">
        <v>31922905</v>
      </c>
      <c r="F661" s="53" t="s">
        <v>175</v>
      </c>
      <c r="G661" s="31"/>
      <c r="H661" s="51"/>
      <c r="I661" s="31"/>
      <c r="J661" s="51"/>
    </row>
    <row r="662" spans="2:10" ht="24" thickBot="1">
      <c r="B662" s="221">
        <v>21020403</v>
      </c>
      <c r="C662" s="131" t="s">
        <v>643</v>
      </c>
      <c r="D662" s="25"/>
      <c r="E662" s="496">
        <v>31922905</v>
      </c>
      <c r="F662" s="53" t="s">
        <v>176</v>
      </c>
      <c r="G662" s="31"/>
      <c r="H662" s="51"/>
      <c r="I662" s="31"/>
      <c r="J662" s="51"/>
    </row>
    <row r="663" spans="2:10" ht="24" thickBot="1">
      <c r="B663" s="221">
        <v>21020404</v>
      </c>
      <c r="C663" s="131" t="s">
        <v>643</v>
      </c>
      <c r="D663" s="25"/>
      <c r="E663" s="496">
        <v>31922905</v>
      </c>
      <c r="F663" s="53" t="s">
        <v>177</v>
      </c>
      <c r="G663" s="31">
        <v>633600000</v>
      </c>
      <c r="H663" s="51"/>
      <c r="I663" s="31"/>
      <c r="J663" s="51"/>
    </row>
    <row r="664" spans="2:10" ht="24" thickBot="1">
      <c r="B664" s="221">
        <v>21020412</v>
      </c>
      <c r="C664" s="131" t="s">
        <v>643</v>
      </c>
      <c r="D664" s="25"/>
      <c r="E664" s="496">
        <v>31922905</v>
      </c>
      <c r="F664" s="53" t="s">
        <v>180</v>
      </c>
      <c r="G664" s="31">
        <v>8000000</v>
      </c>
      <c r="H664" s="51"/>
      <c r="I664" s="31"/>
      <c r="J664" s="51"/>
    </row>
    <row r="665" spans="2:10" ht="23.4">
      <c r="B665" s="221">
        <v>21020415</v>
      </c>
      <c r="C665" s="131" t="s">
        <v>643</v>
      </c>
      <c r="D665" s="25"/>
      <c r="E665" s="496">
        <v>31922905</v>
      </c>
      <c r="F665" s="53" t="s">
        <v>183</v>
      </c>
      <c r="G665" s="31"/>
      <c r="H665" s="51"/>
      <c r="I665" s="31"/>
      <c r="J665" s="51"/>
    </row>
    <row r="666" spans="2:10" ht="24" thickBot="1">
      <c r="B666" s="215">
        <v>21020500</v>
      </c>
      <c r="C666" s="142"/>
      <c r="D666" s="77"/>
      <c r="E666" s="494"/>
      <c r="F666" s="216" t="s">
        <v>191</v>
      </c>
      <c r="G666" s="31"/>
      <c r="H666" s="51"/>
      <c r="I666" s="31"/>
      <c r="J666" s="51"/>
    </row>
    <row r="667" spans="2:10" ht="24" thickBot="1">
      <c r="B667" s="221">
        <v>21020501</v>
      </c>
      <c r="C667" s="131" t="s">
        <v>643</v>
      </c>
      <c r="D667" s="25"/>
      <c r="E667" s="496">
        <v>31922905</v>
      </c>
      <c r="F667" s="53" t="s">
        <v>174</v>
      </c>
      <c r="G667" s="31"/>
      <c r="H667" s="51"/>
      <c r="I667" s="31"/>
      <c r="J667" s="51"/>
    </row>
    <row r="668" spans="2:10" ht="24" thickBot="1">
      <c r="B668" s="286">
        <v>21020502</v>
      </c>
      <c r="C668" s="131" t="s">
        <v>643</v>
      </c>
      <c r="D668" s="25"/>
      <c r="E668" s="496">
        <v>31922905</v>
      </c>
      <c r="F668" s="53" t="s">
        <v>175</v>
      </c>
      <c r="G668" s="31"/>
      <c r="H668" s="51"/>
      <c r="I668" s="31"/>
      <c r="J668" s="51"/>
    </row>
    <row r="669" spans="2:10" ht="24" thickBot="1">
      <c r="B669" s="286">
        <v>21020503</v>
      </c>
      <c r="C669" s="131" t="s">
        <v>643</v>
      </c>
      <c r="D669" s="25"/>
      <c r="E669" s="496">
        <v>31922905</v>
      </c>
      <c r="F669" s="53" t="s">
        <v>176</v>
      </c>
      <c r="G669" s="31"/>
      <c r="H669" s="51"/>
      <c r="I669" s="31"/>
      <c r="J669" s="51"/>
    </row>
    <row r="670" spans="2:10" ht="24" thickBot="1">
      <c r="B670" s="286">
        <v>21020504</v>
      </c>
      <c r="C670" s="131" t="s">
        <v>643</v>
      </c>
      <c r="D670" s="25"/>
      <c r="E670" s="496">
        <v>31922905</v>
      </c>
      <c r="F670" s="53" t="s">
        <v>177</v>
      </c>
      <c r="G670" s="31"/>
      <c r="H670" s="51"/>
      <c r="I670" s="31"/>
      <c r="J670" s="51"/>
    </row>
    <row r="671" spans="2:10" ht="24" thickBot="1">
      <c r="B671" s="286">
        <v>21020512</v>
      </c>
      <c r="C671" s="131" t="s">
        <v>643</v>
      </c>
      <c r="D671" s="25"/>
      <c r="E671" s="496">
        <v>31922905</v>
      </c>
      <c r="F671" s="53" t="s">
        <v>920</v>
      </c>
      <c r="G671" s="31"/>
      <c r="H671" s="51">
        <v>172620000</v>
      </c>
      <c r="I671" s="31"/>
      <c r="J671" s="51"/>
    </row>
    <row r="672" spans="2:10" ht="23.4">
      <c r="B672" s="286">
        <v>21020515</v>
      </c>
      <c r="C672" s="131" t="s">
        <v>643</v>
      </c>
      <c r="D672" s="25"/>
      <c r="E672" s="496">
        <v>31922905</v>
      </c>
      <c r="F672" s="53" t="s">
        <v>183</v>
      </c>
      <c r="G672" s="31"/>
      <c r="H672" s="51"/>
      <c r="I672" s="31"/>
      <c r="J672" s="51"/>
    </row>
    <row r="673" spans="2:10" ht="24" thickBot="1">
      <c r="B673" s="222">
        <v>21020600</v>
      </c>
      <c r="C673" s="145"/>
      <c r="D673" s="223"/>
      <c r="E673" s="497"/>
      <c r="F673" s="216" t="s">
        <v>192</v>
      </c>
      <c r="G673" s="31"/>
      <c r="H673" s="51"/>
      <c r="I673" s="31"/>
      <c r="J673" s="51"/>
    </row>
    <row r="674" spans="2:10" ht="23.4">
      <c r="B674" s="286">
        <v>21020605</v>
      </c>
      <c r="C674" s="164" t="s">
        <v>643</v>
      </c>
      <c r="D674" s="225"/>
      <c r="E674" s="496">
        <v>31922905</v>
      </c>
      <c r="F674" s="49" t="s">
        <v>195</v>
      </c>
      <c r="G674" s="31"/>
      <c r="H674" s="51"/>
      <c r="I674" s="31"/>
      <c r="J674" s="51"/>
    </row>
    <row r="675" spans="2:10" ht="23.4">
      <c r="B675" s="227">
        <v>22020000</v>
      </c>
      <c r="C675" s="146"/>
      <c r="D675" s="228"/>
      <c r="E675" s="498"/>
      <c r="F675" s="44" t="s">
        <v>200</v>
      </c>
      <c r="G675" s="31"/>
      <c r="H675" s="51"/>
      <c r="I675" s="31"/>
      <c r="J675" s="51"/>
    </row>
    <row r="676" spans="2:10" ht="24" thickBot="1">
      <c r="B676" s="227">
        <v>22020300</v>
      </c>
      <c r="C676" s="146"/>
      <c r="D676" s="228"/>
      <c r="E676" s="498"/>
      <c r="F676" s="44" t="s">
        <v>209</v>
      </c>
      <c r="G676" s="31"/>
      <c r="H676" s="51"/>
      <c r="I676" s="31"/>
      <c r="J676" s="51"/>
    </row>
    <row r="677" spans="2:10" ht="24" thickBot="1">
      <c r="B677" s="29">
        <v>22020302</v>
      </c>
      <c r="C677" s="164" t="s">
        <v>643</v>
      </c>
      <c r="D677" s="104"/>
      <c r="E677" s="496">
        <v>31922905</v>
      </c>
      <c r="F677" s="30" t="s">
        <v>210</v>
      </c>
      <c r="G677" s="31"/>
      <c r="H677" s="51">
        <v>10000000</v>
      </c>
      <c r="I677" s="31">
        <v>9000000</v>
      </c>
      <c r="J677" s="51">
        <v>10000000</v>
      </c>
    </row>
    <row r="678" spans="2:10" ht="23.4">
      <c r="B678" s="277">
        <v>22020309</v>
      </c>
      <c r="C678" s="164" t="s">
        <v>643</v>
      </c>
      <c r="D678" s="104"/>
      <c r="E678" s="496">
        <v>31922905</v>
      </c>
      <c r="F678" s="281" t="s">
        <v>215</v>
      </c>
      <c r="G678" s="31"/>
      <c r="H678" s="51">
        <v>30000000</v>
      </c>
      <c r="I678" s="31">
        <v>29000000</v>
      </c>
      <c r="J678" s="51">
        <v>30000000</v>
      </c>
    </row>
    <row r="679" spans="2:10" s="296" customFormat="1" ht="45" thickBot="1">
      <c r="B679" s="295">
        <v>22020311</v>
      </c>
      <c r="C679" s="535" t="s">
        <v>643</v>
      </c>
      <c r="D679" s="680"/>
      <c r="E679" s="534">
        <v>31922905</v>
      </c>
      <c r="F679" s="78" t="s">
        <v>742</v>
      </c>
      <c r="G679" s="65"/>
      <c r="H679" s="55">
        <v>20000000</v>
      </c>
      <c r="I679" s="65">
        <v>20000000</v>
      </c>
      <c r="J679" s="55">
        <v>20000000</v>
      </c>
    </row>
    <row r="680" spans="2:10" ht="23.4">
      <c r="B680" s="29">
        <v>22020310</v>
      </c>
      <c r="C680" s="164" t="s">
        <v>643</v>
      </c>
      <c r="D680" s="104"/>
      <c r="E680" s="496">
        <v>31922905</v>
      </c>
      <c r="F680" s="30" t="s">
        <v>684</v>
      </c>
      <c r="G680" s="31"/>
      <c r="H680" s="51">
        <v>10000000</v>
      </c>
      <c r="I680" s="31">
        <v>8857500</v>
      </c>
      <c r="J680" s="51">
        <v>20000000</v>
      </c>
    </row>
    <row r="681" spans="2:10" ht="24" thickBot="1">
      <c r="B681" s="227">
        <v>22020500</v>
      </c>
      <c r="C681" s="146"/>
      <c r="D681" s="228"/>
      <c r="E681" s="498"/>
      <c r="F681" s="44" t="s">
        <v>331</v>
      </c>
      <c r="G681" s="31"/>
      <c r="H681" s="51"/>
      <c r="I681" s="31"/>
      <c r="J681" s="51"/>
    </row>
    <row r="682" spans="2:10" ht="23.4">
      <c r="B682" s="29">
        <v>22020503</v>
      </c>
      <c r="C682" s="164" t="s">
        <v>643</v>
      </c>
      <c r="D682" s="104"/>
      <c r="E682" s="496">
        <v>31922905</v>
      </c>
      <c r="F682" s="30" t="s">
        <v>897</v>
      </c>
      <c r="G682" s="31"/>
      <c r="H682" s="51">
        <v>1000000</v>
      </c>
      <c r="I682" s="31">
        <v>500000</v>
      </c>
      <c r="J682" s="55">
        <v>1000000</v>
      </c>
    </row>
    <row r="683" spans="2:10" ht="24" thickBot="1">
      <c r="B683" s="227">
        <v>22021000</v>
      </c>
      <c r="C683" s="146"/>
      <c r="D683" s="228"/>
      <c r="E683" s="498"/>
      <c r="F683" s="44" t="s">
        <v>245</v>
      </c>
      <c r="G683" s="31"/>
      <c r="H683" s="51"/>
      <c r="I683" s="31"/>
      <c r="J683" s="51"/>
    </row>
    <row r="684" spans="2:10" ht="45" thickBot="1">
      <c r="B684" s="29">
        <v>22021003</v>
      </c>
      <c r="C684" s="164" t="s">
        <v>643</v>
      </c>
      <c r="D684" s="104"/>
      <c r="E684" s="496">
        <v>31922905</v>
      </c>
      <c r="F684" s="53" t="s">
        <v>248</v>
      </c>
      <c r="G684" s="31"/>
      <c r="H684" s="51"/>
      <c r="I684" s="31"/>
      <c r="J684" s="51"/>
    </row>
    <row r="685" spans="2:10" ht="24" thickBot="1">
      <c r="B685" s="29">
        <v>22021010</v>
      </c>
      <c r="C685" s="164" t="s">
        <v>643</v>
      </c>
      <c r="D685" s="104"/>
      <c r="E685" s="496">
        <v>31922905</v>
      </c>
      <c r="F685" s="53" t="s">
        <v>253</v>
      </c>
      <c r="G685" s="31"/>
      <c r="H685" s="51">
        <v>10000000</v>
      </c>
      <c r="I685" s="31">
        <v>10000000</v>
      </c>
      <c r="J685" s="51">
        <v>10000000</v>
      </c>
    </row>
    <row r="686" spans="2:10" ht="24" thickBot="1">
      <c r="B686" s="29">
        <v>22021011</v>
      </c>
      <c r="C686" s="164" t="s">
        <v>643</v>
      </c>
      <c r="D686" s="104"/>
      <c r="E686" s="496">
        <v>31922905</v>
      </c>
      <c r="F686" s="53" t="s">
        <v>254</v>
      </c>
      <c r="G686" s="31"/>
      <c r="H686" s="51">
        <v>5000000</v>
      </c>
      <c r="I686" s="31">
        <v>5000000</v>
      </c>
      <c r="J686" s="51">
        <v>5000000</v>
      </c>
    </row>
    <row r="687" spans="2:10" ht="44.4">
      <c r="B687" s="29">
        <v>22021017</v>
      </c>
      <c r="C687" s="164" t="s">
        <v>643</v>
      </c>
      <c r="D687" s="104"/>
      <c r="E687" s="496">
        <v>31922905</v>
      </c>
      <c r="F687" s="53" t="s">
        <v>910</v>
      </c>
      <c r="G687" s="31"/>
      <c r="H687" s="51">
        <v>30000000</v>
      </c>
      <c r="I687" s="31">
        <v>28477200</v>
      </c>
      <c r="J687" s="51">
        <v>40000000</v>
      </c>
    </row>
    <row r="688" spans="2:10" ht="24" thickBot="1">
      <c r="B688" s="227">
        <v>22040100</v>
      </c>
      <c r="C688" s="146"/>
      <c r="D688" s="228"/>
      <c r="E688" s="498"/>
      <c r="F688" s="44" t="s">
        <v>259</v>
      </c>
      <c r="G688" s="31"/>
      <c r="H688" s="51"/>
      <c r="I688" s="31"/>
      <c r="J688" s="51"/>
    </row>
    <row r="689" spans="2:10" ht="44.4">
      <c r="B689" s="29">
        <v>22040109</v>
      </c>
      <c r="C689" s="164" t="s">
        <v>643</v>
      </c>
      <c r="D689" s="104"/>
      <c r="E689" s="496">
        <v>31922905</v>
      </c>
      <c r="F689" s="30" t="s">
        <v>819</v>
      </c>
      <c r="G689" s="31"/>
      <c r="H689" s="51">
        <v>30000000</v>
      </c>
      <c r="I689" s="31">
        <v>29510000</v>
      </c>
      <c r="J689" s="51">
        <v>70000000</v>
      </c>
    </row>
    <row r="690" spans="2:10" ht="23.4">
      <c r="B690" s="227"/>
      <c r="C690" s="146"/>
      <c r="D690" s="228"/>
      <c r="E690" s="498"/>
      <c r="F690" s="229" t="s">
        <v>161</v>
      </c>
      <c r="G690" s="65">
        <v>172620000</v>
      </c>
      <c r="H690" s="65">
        <v>814220000</v>
      </c>
      <c r="I690" s="65">
        <v>546683528</v>
      </c>
      <c r="J690" s="65">
        <v>706754037</v>
      </c>
    </row>
    <row r="691" spans="2:10" ht="27.9" customHeight="1" thickBot="1">
      <c r="B691" s="117"/>
      <c r="C691" s="137"/>
      <c r="D691" s="118"/>
      <c r="E691" s="491"/>
      <c r="F691" s="119" t="s">
        <v>200</v>
      </c>
      <c r="G691" s="230"/>
      <c r="H691" s="230">
        <v>146000000</v>
      </c>
      <c r="I691" s="230">
        <v>140344700</v>
      </c>
      <c r="J691" s="230">
        <v>206000000</v>
      </c>
    </row>
    <row r="692" spans="2:10" ht="27.9" customHeight="1" thickBot="1">
      <c r="B692" s="283"/>
      <c r="C692" s="149"/>
      <c r="D692" s="287"/>
      <c r="E692" s="499"/>
      <c r="F692" s="297" t="s">
        <v>292</v>
      </c>
      <c r="G692" s="288"/>
      <c r="H692" s="288">
        <v>960220000</v>
      </c>
      <c r="I692" s="288">
        <v>687028228</v>
      </c>
      <c r="J692" s="288">
        <v>912754037</v>
      </c>
    </row>
    <row r="693" spans="2:10" ht="25.2">
      <c r="B693" s="721" t="s">
        <v>786</v>
      </c>
      <c r="C693" s="722"/>
      <c r="D693" s="722"/>
      <c r="E693" s="722"/>
      <c r="F693" s="722"/>
      <c r="G693" s="722"/>
      <c r="H693" s="722"/>
      <c r="I693" s="722"/>
      <c r="J693" s="723"/>
    </row>
    <row r="694" spans="2:10" ht="22.2">
      <c r="B694" s="718" t="s">
        <v>479</v>
      </c>
      <c r="C694" s="719"/>
      <c r="D694" s="719"/>
      <c r="E694" s="719"/>
      <c r="F694" s="719"/>
      <c r="G694" s="719"/>
      <c r="H694" s="719"/>
      <c r="I694" s="719"/>
      <c r="J694" s="720"/>
    </row>
    <row r="695" spans="2:10" ht="22.2">
      <c r="B695" s="718" t="s">
        <v>987</v>
      </c>
      <c r="C695" s="719"/>
      <c r="D695" s="719"/>
      <c r="E695" s="719"/>
      <c r="F695" s="719"/>
      <c r="G695" s="719"/>
      <c r="H695" s="719"/>
      <c r="I695" s="719"/>
      <c r="J695" s="720"/>
    </row>
    <row r="696" spans="2:10" ht="27.75" customHeight="1" thickBot="1">
      <c r="B696" s="734" t="s">
        <v>273</v>
      </c>
      <c r="C696" s="735"/>
      <c r="D696" s="735"/>
      <c r="E696" s="735"/>
      <c r="F696" s="735"/>
      <c r="G696" s="735"/>
      <c r="H696" s="735">
        <v>3000000</v>
      </c>
      <c r="I696" s="735">
        <v>10000000</v>
      </c>
      <c r="J696" s="736"/>
    </row>
    <row r="697" spans="2:10" ht="22.8" thickBot="1">
      <c r="B697" s="725" t="s">
        <v>390</v>
      </c>
      <c r="C697" s="726"/>
      <c r="D697" s="726"/>
      <c r="E697" s="726"/>
      <c r="F697" s="726"/>
      <c r="G697" s="726"/>
      <c r="H697" s="726">
        <v>15000000</v>
      </c>
      <c r="I697" s="726">
        <v>30000000</v>
      </c>
      <c r="J697" s="727"/>
    </row>
    <row r="698" spans="2:10" s="52" customFormat="1" ht="70.8" thickBot="1">
      <c r="B698" s="20" t="s">
        <v>459</v>
      </c>
      <c r="C698" s="128" t="s">
        <v>455</v>
      </c>
      <c r="D698" s="99" t="s">
        <v>451</v>
      </c>
      <c r="E698" s="487" t="s">
        <v>454</v>
      </c>
      <c r="F698" s="100" t="s">
        <v>1</v>
      </c>
      <c r="G698" s="22" t="s">
        <v>929</v>
      </c>
      <c r="H698" s="22" t="s">
        <v>930</v>
      </c>
      <c r="I698" s="22" t="s">
        <v>931</v>
      </c>
      <c r="J698" s="22" t="s">
        <v>986</v>
      </c>
    </row>
    <row r="699" spans="2:10" ht="23.4">
      <c r="B699" s="235">
        <v>20000000</v>
      </c>
      <c r="C699" s="151"/>
      <c r="D699" s="236"/>
      <c r="E699" s="500"/>
      <c r="F699" s="237" t="s">
        <v>160</v>
      </c>
      <c r="G699" s="238">
        <v>10000000</v>
      </c>
      <c r="H699" s="239"/>
      <c r="I699" s="238"/>
      <c r="J699" s="239"/>
    </row>
    <row r="700" spans="2:10" ht="23.4">
      <c r="B700" s="215">
        <v>21000000</v>
      </c>
      <c r="C700" s="142"/>
      <c r="D700" s="77"/>
      <c r="E700" s="494"/>
      <c r="F700" s="216" t="s">
        <v>161</v>
      </c>
      <c r="G700" s="208"/>
      <c r="H700" s="217"/>
      <c r="I700" s="208"/>
      <c r="J700" s="217"/>
    </row>
    <row r="701" spans="2:10" ht="24" thickBot="1">
      <c r="B701" s="215">
        <v>21010000</v>
      </c>
      <c r="C701" s="142"/>
      <c r="D701" s="77"/>
      <c r="E701" s="494"/>
      <c r="F701" s="216" t="s">
        <v>162</v>
      </c>
      <c r="G701" s="208">
        <v>1000000</v>
      </c>
      <c r="H701" s="217"/>
      <c r="I701" s="208"/>
      <c r="J701" s="217"/>
    </row>
    <row r="702" spans="2:10" ht="24" thickBot="1">
      <c r="B702" s="221">
        <v>21010103</v>
      </c>
      <c r="C702" s="164" t="s">
        <v>643</v>
      </c>
      <c r="D702" s="25"/>
      <c r="E702" s="496">
        <v>31922905</v>
      </c>
      <c r="F702" s="49" t="s">
        <v>164</v>
      </c>
      <c r="G702" s="31"/>
      <c r="H702" s="51">
        <v>3971371.89</v>
      </c>
      <c r="I702" s="31">
        <v>3971371</v>
      </c>
      <c r="J702" s="51">
        <v>4315481</v>
      </c>
    </row>
    <row r="703" spans="2:10" ht="24" thickBot="1">
      <c r="B703" s="221">
        <v>21010104</v>
      </c>
      <c r="C703" s="164" t="s">
        <v>643</v>
      </c>
      <c r="D703" s="25"/>
      <c r="E703" s="496">
        <v>31922905</v>
      </c>
      <c r="F703" s="49" t="s">
        <v>165</v>
      </c>
      <c r="G703" s="31"/>
      <c r="H703" s="51">
        <v>8070000.1399999997</v>
      </c>
      <c r="I703" s="31">
        <v>8070000</v>
      </c>
      <c r="J703" s="51">
        <v>4531845</v>
      </c>
    </row>
    <row r="704" spans="2:10" ht="24" thickBot="1">
      <c r="B704" s="221">
        <v>21010105</v>
      </c>
      <c r="C704" s="164" t="s">
        <v>643</v>
      </c>
      <c r="D704" s="25"/>
      <c r="E704" s="496">
        <v>31922905</v>
      </c>
      <c r="F704" s="49" t="s">
        <v>166</v>
      </c>
      <c r="G704" s="31">
        <v>10000000</v>
      </c>
      <c r="H704" s="51">
        <v>3713404.95</v>
      </c>
      <c r="I704" s="31">
        <v>3713404</v>
      </c>
      <c r="J704" s="51">
        <v>14976983</v>
      </c>
    </row>
    <row r="705" spans="2:10" ht="24" thickBot="1">
      <c r="B705" s="221">
        <v>21010106</v>
      </c>
      <c r="C705" s="131" t="s">
        <v>643</v>
      </c>
      <c r="D705" s="25"/>
      <c r="E705" s="496">
        <v>31922905</v>
      </c>
      <c r="F705" s="49" t="s">
        <v>167</v>
      </c>
      <c r="G705" s="31">
        <v>5000000</v>
      </c>
      <c r="H705" s="51"/>
      <c r="I705" s="31"/>
      <c r="J705" s="51"/>
    </row>
    <row r="706" spans="2:10" ht="23.4">
      <c r="B706" s="240"/>
      <c r="C706" s="131" t="s">
        <v>643</v>
      </c>
      <c r="D706" s="25"/>
      <c r="E706" s="496">
        <v>31922905</v>
      </c>
      <c r="F706" s="53" t="s">
        <v>679</v>
      </c>
      <c r="G706" s="31">
        <v>30000000</v>
      </c>
      <c r="H706" s="51"/>
      <c r="I706" s="31">
        <v>30000000</v>
      </c>
      <c r="J706" s="51">
        <v>30000000</v>
      </c>
    </row>
    <row r="707" spans="2:10" ht="44.4">
      <c r="B707" s="215">
        <v>21020200</v>
      </c>
      <c r="C707" s="142"/>
      <c r="D707" s="77"/>
      <c r="E707" s="494"/>
      <c r="F707" s="216" t="s">
        <v>188</v>
      </c>
      <c r="G707" s="31"/>
      <c r="H707" s="51"/>
      <c r="I707" s="31"/>
      <c r="J707" s="51"/>
    </row>
    <row r="708" spans="2:10" ht="45" thickBot="1">
      <c r="B708" s="215">
        <v>21020300</v>
      </c>
      <c r="C708" s="142"/>
      <c r="D708" s="77"/>
      <c r="E708" s="494"/>
      <c r="F708" s="216" t="s">
        <v>189</v>
      </c>
      <c r="G708" s="31">
        <v>30000000</v>
      </c>
      <c r="H708" s="51"/>
      <c r="I708" s="31"/>
      <c r="J708" s="51"/>
    </row>
    <row r="709" spans="2:10" s="207" customFormat="1" ht="24" thickBot="1">
      <c r="B709" s="221">
        <v>21020301</v>
      </c>
      <c r="C709" s="164" t="s">
        <v>643</v>
      </c>
      <c r="D709" s="25"/>
      <c r="E709" s="496">
        <v>31922905</v>
      </c>
      <c r="F709" s="53" t="s">
        <v>174</v>
      </c>
      <c r="G709" s="31">
        <v>814220000</v>
      </c>
      <c r="H709" s="51">
        <v>352419.89</v>
      </c>
      <c r="I709" s="31">
        <v>221640</v>
      </c>
      <c r="J709" s="51">
        <v>352419</v>
      </c>
    </row>
    <row r="710" spans="2:10" s="207" customFormat="1" ht="24" thickBot="1">
      <c r="B710" s="221">
        <v>21020302</v>
      </c>
      <c r="C710" s="164" t="s">
        <v>643</v>
      </c>
      <c r="D710" s="25"/>
      <c r="E710" s="496">
        <v>31922905</v>
      </c>
      <c r="F710" s="53" t="s">
        <v>175</v>
      </c>
      <c r="G710" s="31">
        <v>146000000</v>
      </c>
      <c r="H710" s="51">
        <v>201382.75</v>
      </c>
      <c r="I710" s="31">
        <v>201382</v>
      </c>
      <c r="J710" s="51">
        <v>1266863</v>
      </c>
    </row>
    <row r="711" spans="2:10" s="207" customFormat="1" ht="24" thickBot="1">
      <c r="B711" s="221">
        <v>21020303</v>
      </c>
      <c r="C711" s="164" t="s">
        <v>643</v>
      </c>
      <c r="D711" s="25"/>
      <c r="E711" s="496">
        <v>31922905</v>
      </c>
      <c r="F711" s="53" t="s">
        <v>176</v>
      </c>
      <c r="G711" s="31">
        <v>960220000</v>
      </c>
      <c r="H711" s="51">
        <v>78065.34</v>
      </c>
      <c r="I711" s="31">
        <v>78065</v>
      </c>
      <c r="J711" s="51">
        <v>513670</v>
      </c>
    </row>
    <row r="712" spans="2:10" s="207" customFormat="1" ht="24" thickBot="1">
      <c r="B712" s="221">
        <v>21020304</v>
      </c>
      <c r="C712" s="164" t="s">
        <v>643</v>
      </c>
      <c r="D712" s="25"/>
      <c r="E712" s="496">
        <v>31922905</v>
      </c>
      <c r="F712" s="53" t="s">
        <v>177</v>
      </c>
      <c r="G712" s="31">
        <v>8449.5400000000009</v>
      </c>
      <c r="H712" s="51">
        <v>11266.06</v>
      </c>
      <c r="I712" s="31">
        <v>11266</v>
      </c>
      <c r="J712" s="51">
        <v>80740</v>
      </c>
    </row>
    <row r="713" spans="2:10" ht="24" thickBot="1">
      <c r="B713" s="221">
        <v>21020312</v>
      </c>
      <c r="C713" s="164" t="s">
        <v>643</v>
      </c>
      <c r="D713" s="25"/>
      <c r="E713" s="496">
        <v>31922905</v>
      </c>
      <c r="F713" s="53" t="s">
        <v>180</v>
      </c>
      <c r="G713" s="31"/>
      <c r="H713" s="51"/>
      <c r="I713" s="31"/>
      <c r="J713" s="51"/>
    </row>
    <row r="714" spans="2:10" ht="24" thickBot="1">
      <c r="B714" s="221">
        <v>21020315</v>
      </c>
      <c r="C714" s="164" t="s">
        <v>643</v>
      </c>
      <c r="D714" s="25"/>
      <c r="E714" s="496">
        <v>31922905</v>
      </c>
      <c r="F714" s="53" t="s">
        <v>183</v>
      </c>
      <c r="G714" s="31">
        <v>37759.050000000003</v>
      </c>
      <c r="H714" s="51">
        <v>50345.34</v>
      </c>
      <c r="I714" s="31">
        <v>50345</v>
      </c>
      <c r="J714" s="51">
        <v>320654</v>
      </c>
    </row>
    <row r="715" spans="2:10" ht="24" thickBot="1">
      <c r="B715" s="221">
        <v>21020314</v>
      </c>
      <c r="C715" s="164" t="s">
        <v>643</v>
      </c>
      <c r="D715" s="25"/>
      <c r="E715" s="496">
        <v>31922905</v>
      </c>
      <c r="F715" s="53" t="s">
        <v>518</v>
      </c>
      <c r="G715" s="31"/>
      <c r="H715" s="51"/>
      <c r="I715" s="31"/>
      <c r="J715" s="51"/>
    </row>
    <row r="716" spans="2:10" ht="24" thickBot="1">
      <c r="B716" s="221">
        <v>21020305</v>
      </c>
      <c r="C716" s="164" t="s">
        <v>643</v>
      </c>
      <c r="D716" s="25"/>
      <c r="E716" s="496">
        <v>31922905</v>
      </c>
      <c r="F716" s="53" t="s">
        <v>519</v>
      </c>
      <c r="G716" s="31"/>
      <c r="H716" s="51"/>
      <c r="I716" s="31"/>
      <c r="J716" s="51"/>
    </row>
    <row r="717" spans="2:10" ht="23.4">
      <c r="B717" s="221">
        <v>21020306</v>
      </c>
      <c r="C717" s="164" t="s">
        <v>643</v>
      </c>
      <c r="D717" s="25"/>
      <c r="E717" s="496">
        <v>31922905</v>
      </c>
      <c r="F717" s="53" t="s">
        <v>520</v>
      </c>
      <c r="G717" s="31"/>
      <c r="H717" s="51"/>
      <c r="I717" s="31"/>
      <c r="J717" s="51"/>
    </row>
    <row r="718" spans="2:10" ht="24" thickBot="1">
      <c r="B718" s="215">
        <v>21020400</v>
      </c>
      <c r="C718" s="142"/>
      <c r="D718" s="77"/>
      <c r="E718" s="494"/>
      <c r="F718" s="216" t="s">
        <v>332</v>
      </c>
      <c r="G718" s="31"/>
      <c r="H718" s="51"/>
      <c r="I718" s="31"/>
      <c r="J718" s="51"/>
    </row>
    <row r="719" spans="2:10" ht="24" thickBot="1">
      <c r="B719" s="221">
        <v>21020401</v>
      </c>
      <c r="C719" s="164" t="s">
        <v>643</v>
      </c>
      <c r="D719" s="25"/>
      <c r="E719" s="496">
        <v>31922905</v>
      </c>
      <c r="F719" s="53" t="s">
        <v>174</v>
      </c>
      <c r="G719" s="31">
        <v>1412190.52</v>
      </c>
      <c r="H719" s="51">
        <v>1882920.7</v>
      </c>
      <c r="I719" s="31">
        <v>882920</v>
      </c>
      <c r="J719" s="51">
        <v>1204761</v>
      </c>
    </row>
    <row r="720" spans="2:10" ht="24" thickBot="1">
      <c r="B720" s="286">
        <v>21020402</v>
      </c>
      <c r="C720" s="164" t="s">
        <v>643</v>
      </c>
      <c r="D720" s="225"/>
      <c r="E720" s="496">
        <v>31922905</v>
      </c>
      <c r="F720" s="53" t="s">
        <v>175</v>
      </c>
      <c r="G720" s="31">
        <v>806966.24</v>
      </c>
      <c r="H720" s="51">
        <v>1075954.99</v>
      </c>
      <c r="I720" s="31">
        <v>980954</v>
      </c>
      <c r="J720" s="51">
        <v>606420</v>
      </c>
    </row>
    <row r="721" spans="2:10" ht="24" thickBot="1">
      <c r="B721" s="286">
        <v>21020403</v>
      </c>
      <c r="C721" s="164" t="s">
        <v>643</v>
      </c>
      <c r="D721" s="225"/>
      <c r="E721" s="496">
        <v>31922905</v>
      </c>
      <c r="F721" s="53" t="s">
        <v>176</v>
      </c>
      <c r="G721" s="31">
        <v>492801.12</v>
      </c>
      <c r="H721" s="31">
        <v>657068.17000000004</v>
      </c>
      <c r="I721" s="31">
        <v>533221</v>
      </c>
      <c r="J721" s="31">
        <v>583329</v>
      </c>
    </row>
    <row r="722" spans="2:10" ht="24" thickBot="1">
      <c r="B722" s="286">
        <v>21020404</v>
      </c>
      <c r="C722" s="164" t="s">
        <v>643</v>
      </c>
      <c r="D722" s="225"/>
      <c r="E722" s="496">
        <v>31922905</v>
      </c>
      <c r="F722" s="53" t="s">
        <v>177</v>
      </c>
      <c r="G722" s="31">
        <v>91683.76</v>
      </c>
      <c r="H722" s="51">
        <v>122245.02</v>
      </c>
      <c r="I722" s="31">
        <v>98300</v>
      </c>
      <c r="J722" s="51">
        <v>82450</v>
      </c>
    </row>
    <row r="723" spans="2:10" ht="24" thickBot="1">
      <c r="B723" s="286">
        <v>21020412</v>
      </c>
      <c r="C723" s="164" t="s">
        <v>643</v>
      </c>
      <c r="D723" s="225"/>
      <c r="E723" s="496">
        <v>31922905</v>
      </c>
      <c r="F723" s="53" t="s">
        <v>180</v>
      </c>
      <c r="G723" s="31"/>
      <c r="H723" s="51"/>
      <c r="I723" s="31">
        <v>201900</v>
      </c>
      <c r="J723" s="51">
        <v>173230</v>
      </c>
    </row>
    <row r="724" spans="2:10" ht="23.4">
      <c r="B724" s="286">
        <v>21020415</v>
      </c>
      <c r="C724" s="164" t="s">
        <v>643</v>
      </c>
      <c r="D724" s="225"/>
      <c r="E724" s="496">
        <v>31922905</v>
      </c>
      <c r="F724" s="53" t="s">
        <v>183</v>
      </c>
      <c r="G724" s="31">
        <v>201744.12</v>
      </c>
      <c r="H724" s="51">
        <v>268988.15999999997</v>
      </c>
      <c r="I724" s="31">
        <v>220300</v>
      </c>
      <c r="J724" s="51">
        <v>1051825</v>
      </c>
    </row>
    <row r="725" spans="2:10" ht="24" thickBot="1">
      <c r="B725" s="222">
        <v>21020501</v>
      </c>
      <c r="C725" s="145"/>
      <c r="D725" s="223"/>
      <c r="E725" s="497"/>
      <c r="F725" s="229" t="s">
        <v>333</v>
      </c>
      <c r="G725" s="31"/>
      <c r="H725" s="51"/>
      <c r="I725" s="31">
        <v>115700</v>
      </c>
      <c r="J725" s="51"/>
    </row>
    <row r="726" spans="2:10" ht="24" thickBot="1">
      <c r="B726" s="221">
        <v>21020501</v>
      </c>
      <c r="C726" s="164" t="s">
        <v>643</v>
      </c>
      <c r="D726" s="25"/>
      <c r="E726" s="496">
        <v>31922905</v>
      </c>
      <c r="F726" s="53" t="s">
        <v>174</v>
      </c>
      <c r="G726" s="31">
        <v>211403.21</v>
      </c>
      <c r="H726" s="51">
        <v>281870.96000000002</v>
      </c>
      <c r="I726" s="31">
        <v>301146</v>
      </c>
      <c r="J726" s="51">
        <v>564679</v>
      </c>
    </row>
    <row r="727" spans="2:10" ht="24" thickBot="1">
      <c r="B727" s="286">
        <v>21020502</v>
      </c>
      <c r="C727" s="164" t="s">
        <v>643</v>
      </c>
      <c r="D727" s="225"/>
      <c r="E727" s="496">
        <v>31922905</v>
      </c>
      <c r="F727" s="53" t="s">
        <v>175</v>
      </c>
      <c r="G727" s="31">
        <v>120802.16</v>
      </c>
      <c r="H727" s="31">
        <v>161069.56</v>
      </c>
      <c r="I727" s="31">
        <v>25300</v>
      </c>
      <c r="J727" s="51">
        <v>580075</v>
      </c>
    </row>
    <row r="728" spans="2:10" ht="24" thickBot="1">
      <c r="B728" s="286">
        <v>21020503</v>
      </c>
      <c r="C728" s="164" t="s">
        <v>643</v>
      </c>
      <c r="D728" s="225"/>
      <c r="E728" s="496">
        <v>31922905</v>
      </c>
      <c r="F728" s="53" t="s">
        <v>176</v>
      </c>
      <c r="G728" s="31">
        <v>311410.98</v>
      </c>
      <c r="H728" s="51">
        <v>415214.65</v>
      </c>
      <c r="I728" s="31"/>
      <c r="J728" s="51">
        <v>187460</v>
      </c>
    </row>
    <row r="729" spans="2:10" ht="24" thickBot="1">
      <c r="B729" s="286">
        <v>21020504</v>
      </c>
      <c r="C729" s="164" t="s">
        <v>643</v>
      </c>
      <c r="D729" s="225"/>
      <c r="E729" s="496">
        <v>31922905</v>
      </c>
      <c r="F729" s="53" t="s">
        <v>177</v>
      </c>
      <c r="G729" s="31">
        <v>23388.75</v>
      </c>
      <c r="H729" s="51">
        <v>31185</v>
      </c>
      <c r="I729" s="31"/>
      <c r="J729" s="51">
        <v>167567</v>
      </c>
    </row>
    <row r="730" spans="2:10" ht="24" thickBot="1">
      <c r="B730" s="286">
        <v>21020512</v>
      </c>
      <c r="C730" s="164" t="s">
        <v>643</v>
      </c>
      <c r="D730" s="225"/>
      <c r="E730" s="496">
        <v>31922905</v>
      </c>
      <c r="F730" s="53" t="s">
        <v>919</v>
      </c>
      <c r="G730" s="31"/>
      <c r="H730" s="51">
        <v>7560000</v>
      </c>
      <c r="I730" s="31">
        <v>6200500</v>
      </c>
      <c r="J730" s="51"/>
    </row>
    <row r="731" spans="2:10" ht="23.4">
      <c r="B731" s="286">
        <v>21020515</v>
      </c>
      <c r="C731" s="164" t="s">
        <v>643</v>
      </c>
      <c r="D731" s="225"/>
      <c r="E731" s="496">
        <v>31922905</v>
      </c>
      <c r="F731" s="53" t="s">
        <v>183</v>
      </c>
      <c r="G731" s="31">
        <v>30197.79</v>
      </c>
      <c r="H731" s="51">
        <v>40263.72</v>
      </c>
      <c r="I731" s="31">
        <v>32200</v>
      </c>
      <c r="J731" s="31">
        <v>40263</v>
      </c>
    </row>
    <row r="732" spans="2:10" ht="24" thickBot="1">
      <c r="B732" s="222">
        <v>21020600</v>
      </c>
      <c r="C732" s="145"/>
      <c r="D732" s="223"/>
      <c r="E732" s="497"/>
      <c r="F732" s="216" t="s">
        <v>192</v>
      </c>
      <c r="G732" s="31"/>
      <c r="H732" s="51"/>
      <c r="I732" s="31"/>
      <c r="J732" s="51"/>
    </row>
    <row r="733" spans="2:10" ht="23.4">
      <c r="B733" s="286">
        <v>21020605</v>
      </c>
      <c r="C733" s="164" t="s">
        <v>643</v>
      </c>
      <c r="D733" s="225"/>
      <c r="E733" s="496">
        <v>31922905</v>
      </c>
      <c r="F733" s="49" t="s">
        <v>195</v>
      </c>
      <c r="G733" s="31"/>
      <c r="H733" s="51"/>
      <c r="I733" s="31"/>
      <c r="J733" s="51"/>
    </row>
    <row r="734" spans="2:10" ht="23.4">
      <c r="B734" s="227">
        <v>22020000</v>
      </c>
      <c r="C734" s="146"/>
      <c r="D734" s="228"/>
      <c r="E734" s="498"/>
      <c r="F734" s="44" t="s">
        <v>200</v>
      </c>
      <c r="G734" s="31"/>
      <c r="H734" s="51"/>
      <c r="I734" s="31"/>
      <c r="J734" s="51"/>
    </row>
    <row r="735" spans="2:10" ht="24" thickBot="1">
      <c r="B735" s="227">
        <v>22020100</v>
      </c>
      <c r="C735" s="146"/>
      <c r="D735" s="228"/>
      <c r="E735" s="498"/>
      <c r="F735" s="44" t="s">
        <v>201</v>
      </c>
      <c r="G735" s="31"/>
      <c r="H735" s="51"/>
      <c r="I735" s="31"/>
      <c r="J735" s="51"/>
    </row>
    <row r="736" spans="2:10" ht="23.4">
      <c r="B736" s="29">
        <v>22020102</v>
      </c>
      <c r="C736" s="164" t="s">
        <v>645</v>
      </c>
      <c r="D736" s="104"/>
      <c r="E736" s="496">
        <v>31922905</v>
      </c>
      <c r="F736" s="30" t="s">
        <v>203</v>
      </c>
      <c r="G736" s="31">
        <v>500000</v>
      </c>
      <c r="H736" s="51">
        <v>500000</v>
      </c>
      <c r="I736" s="31">
        <v>300000</v>
      </c>
      <c r="J736" s="51">
        <v>500000</v>
      </c>
    </row>
    <row r="737" spans="2:10" ht="24" thickBot="1">
      <c r="B737" s="227">
        <v>22020300</v>
      </c>
      <c r="C737" s="146"/>
      <c r="D737" s="228"/>
      <c r="E737" s="498"/>
      <c r="F737" s="44" t="s">
        <v>209</v>
      </c>
      <c r="G737" s="31"/>
      <c r="H737" s="51"/>
      <c r="I737" s="31"/>
      <c r="J737" s="51"/>
    </row>
    <row r="738" spans="2:10" ht="45" thickBot="1">
      <c r="B738" s="29">
        <v>22020311</v>
      </c>
      <c r="C738" s="164" t="s">
        <v>643</v>
      </c>
      <c r="D738" s="104"/>
      <c r="E738" s="496">
        <v>31922905</v>
      </c>
      <c r="F738" s="30" t="s">
        <v>853</v>
      </c>
      <c r="G738" s="31">
        <v>43927273.530000001</v>
      </c>
      <c r="H738" s="51">
        <v>50000000</v>
      </c>
      <c r="I738" s="31">
        <v>35200000</v>
      </c>
      <c r="J738" s="51">
        <v>60000000</v>
      </c>
    </row>
    <row r="739" spans="2:10" ht="23.4">
      <c r="B739" s="29">
        <v>22020313</v>
      </c>
      <c r="C739" s="164" t="s">
        <v>643</v>
      </c>
      <c r="D739" s="104"/>
      <c r="E739" s="496">
        <v>31922905</v>
      </c>
      <c r="F739" s="30" t="s">
        <v>218</v>
      </c>
      <c r="G739" s="31"/>
      <c r="H739" s="51"/>
      <c r="I739" s="31"/>
      <c r="J739" s="51"/>
    </row>
    <row r="740" spans="2:10" ht="24" thickBot="1">
      <c r="B740" s="227">
        <v>22020600</v>
      </c>
      <c r="C740" s="146"/>
      <c r="D740" s="228"/>
      <c r="E740" s="498"/>
      <c r="F740" s="229" t="s">
        <v>334</v>
      </c>
      <c r="G740" s="31"/>
      <c r="H740" s="51"/>
      <c r="I740" s="31"/>
      <c r="J740" s="51"/>
    </row>
    <row r="741" spans="2:10" ht="23.4">
      <c r="B741" s="29">
        <v>22020601</v>
      </c>
      <c r="C741" s="164" t="s">
        <v>643</v>
      </c>
      <c r="D741" s="104"/>
      <c r="E741" s="496">
        <v>31922905</v>
      </c>
      <c r="F741" s="30" t="s">
        <v>444</v>
      </c>
      <c r="G741" s="31">
        <v>14000000</v>
      </c>
      <c r="H741" s="51">
        <v>20000000</v>
      </c>
      <c r="I741" s="31">
        <v>17800000</v>
      </c>
      <c r="J741" s="51">
        <v>20000000</v>
      </c>
    </row>
    <row r="742" spans="2:10" ht="24" thickBot="1">
      <c r="B742" s="227">
        <v>22021000</v>
      </c>
      <c r="C742" s="146"/>
      <c r="D742" s="228"/>
      <c r="E742" s="498"/>
      <c r="F742" s="44" t="s">
        <v>245</v>
      </c>
      <c r="G742" s="31"/>
      <c r="H742" s="51"/>
      <c r="I742" s="31"/>
      <c r="J742" s="51"/>
    </row>
    <row r="743" spans="2:10" ht="45" thickBot="1">
      <c r="B743" s="29">
        <v>22021003</v>
      </c>
      <c r="C743" s="164" t="s">
        <v>643</v>
      </c>
      <c r="D743" s="104"/>
      <c r="E743" s="496">
        <v>31922905</v>
      </c>
      <c r="F743" s="53" t="s">
        <v>248</v>
      </c>
      <c r="G743" s="31"/>
      <c r="H743" s="51"/>
      <c r="I743" s="31"/>
      <c r="J743" s="51"/>
    </row>
    <row r="744" spans="2:10" ht="24" thickBot="1">
      <c r="B744" s="29">
        <v>22021016</v>
      </c>
      <c r="C744" s="164" t="s">
        <v>643</v>
      </c>
      <c r="D744" s="104"/>
      <c r="E744" s="496">
        <v>31922905</v>
      </c>
      <c r="F744" s="53" t="s">
        <v>522</v>
      </c>
      <c r="G744" s="31"/>
      <c r="H744" s="51"/>
      <c r="I744" s="31"/>
      <c r="J744" s="51"/>
    </row>
    <row r="745" spans="2:10" ht="23.4">
      <c r="B745" s="29">
        <v>22021017</v>
      </c>
      <c r="C745" s="164" t="s">
        <v>643</v>
      </c>
      <c r="D745" s="104"/>
      <c r="E745" s="496">
        <v>31922905</v>
      </c>
      <c r="F745" s="30" t="s">
        <v>660</v>
      </c>
      <c r="G745" s="31">
        <v>16000000</v>
      </c>
      <c r="H745" s="51">
        <v>20000000</v>
      </c>
      <c r="I745" s="31">
        <v>16000000</v>
      </c>
      <c r="J745" s="51">
        <v>20000000</v>
      </c>
    </row>
    <row r="746" spans="2:10" ht="44.4">
      <c r="B746" s="227">
        <v>22040000</v>
      </c>
      <c r="C746" s="146"/>
      <c r="D746" s="228"/>
      <c r="E746" s="498"/>
      <c r="F746" s="44" t="s">
        <v>258</v>
      </c>
      <c r="G746" s="31"/>
      <c r="H746" s="51"/>
      <c r="I746" s="31"/>
      <c r="J746" s="51"/>
    </row>
    <row r="747" spans="2:10" ht="24" thickBot="1">
      <c r="B747" s="227">
        <v>22040100</v>
      </c>
      <c r="C747" s="146"/>
      <c r="D747" s="228"/>
      <c r="E747" s="498"/>
      <c r="F747" s="44" t="s">
        <v>259</v>
      </c>
      <c r="G747" s="31"/>
      <c r="H747" s="51"/>
      <c r="I747" s="31"/>
      <c r="J747" s="51"/>
    </row>
    <row r="748" spans="2:10" s="52" customFormat="1" ht="44.4">
      <c r="B748" s="29">
        <v>22040109</v>
      </c>
      <c r="C748" s="170" t="s">
        <v>643</v>
      </c>
      <c r="D748" s="104"/>
      <c r="E748" s="496">
        <v>31922905</v>
      </c>
      <c r="F748" s="53" t="s">
        <v>443</v>
      </c>
      <c r="G748" s="31">
        <v>30000000</v>
      </c>
      <c r="H748" s="51">
        <v>70000000</v>
      </c>
      <c r="I748" s="31">
        <v>69800000000</v>
      </c>
      <c r="J748" s="51">
        <v>70000000</v>
      </c>
    </row>
    <row r="749" spans="2:10" ht="23.4">
      <c r="B749" s="227"/>
      <c r="C749" s="146"/>
      <c r="D749" s="228"/>
      <c r="E749" s="498"/>
      <c r="F749" s="229" t="s">
        <v>161</v>
      </c>
      <c r="G749" s="65">
        <f>SUM(G702:G733)</f>
        <v>1999188797.2399998</v>
      </c>
      <c r="H749" s="65">
        <f>SUM(H702:H733)</f>
        <v>28945037.289999999</v>
      </c>
      <c r="I749" s="65">
        <v>55910314</v>
      </c>
      <c r="J749" s="65">
        <v>61600714</v>
      </c>
    </row>
    <row r="750" spans="2:10" ht="24" thickBot="1">
      <c r="B750" s="117"/>
      <c r="C750" s="137"/>
      <c r="D750" s="118"/>
      <c r="E750" s="491"/>
      <c r="F750" s="119" t="s">
        <v>200</v>
      </c>
      <c r="G750" s="230">
        <f>SUM(G736:G748)</f>
        <v>104427273.53</v>
      </c>
      <c r="H750" s="230">
        <f>SUM(H736:H748)</f>
        <v>160500000</v>
      </c>
      <c r="I750" s="230">
        <v>139100000</v>
      </c>
      <c r="J750" s="230">
        <v>170500000</v>
      </c>
    </row>
    <row r="751" spans="2:10" ht="24" thickBot="1">
      <c r="B751" s="283"/>
      <c r="C751" s="149"/>
      <c r="D751" s="287"/>
      <c r="E751" s="499"/>
      <c r="F751" s="297" t="s">
        <v>292</v>
      </c>
      <c r="G751" s="679" t="s">
        <v>972</v>
      </c>
      <c r="H751" s="288">
        <f>H749+H750</f>
        <v>189445037.28999999</v>
      </c>
      <c r="I751" s="288">
        <v>195010314</v>
      </c>
      <c r="J751" s="288">
        <v>232100714</v>
      </c>
    </row>
    <row r="752" spans="2:10" ht="25.2">
      <c r="B752" s="721" t="s">
        <v>786</v>
      </c>
      <c r="C752" s="722"/>
      <c r="D752" s="722"/>
      <c r="E752" s="722"/>
      <c r="F752" s="722"/>
      <c r="G752" s="722"/>
      <c r="H752" s="722"/>
      <c r="I752" s="722"/>
      <c r="J752" s="723"/>
    </row>
    <row r="753" spans="2:10" ht="22.2">
      <c r="B753" s="718" t="s">
        <v>479</v>
      </c>
      <c r="C753" s="719"/>
      <c r="D753" s="719"/>
      <c r="E753" s="719"/>
      <c r="F753" s="719"/>
      <c r="G753" s="719"/>
      <c r="H753" s="719"/>
      <c r="I753" s="719"/>
      <c r="J753" s="720"/>
    </row>
    <row r="754" spans="2:10" ht="30" customHeight="1" thickBot="1">
      <c r="B754" s="718" t="s">
        <v>987</v>
      </c>
      <c r="C754" s="719"/>
      <c r="D754" s="719"/>
      <c r="E754" s="719"/>
      <c r="F754" s="719"/>
      <c r="G754" s="719"/>
      <c r="H754" s="719"/>
      <c r="I754" s="719"/>
      <c r="J754" s="720"/>
    </row>
    <row r="755" spans="2:10" ht="22.8" thickBot="1">
      <c r="B755" s="725" t="s">
        <v>391</v>
      </c>
      <c r="C755" s="726"/>
      <c r="D755" s="726"/>
      <c r="E755" s="726"/>
      <c r="F755" s="726"/>
      <c r="G755" s="726"/>
      <c r="H755" s="726"/>
      <c r="I755" s="726"/>
      <c r="J755" s="727"/>
    </row>
    <row r="756" spans="2:10" s="52" customFormat="1" ht="70.8" thickBot="1">
      <c r="B756" s="20" t="s">
        <v>459</v>
      </c>
      <c r="C756" s="128" t="s">
        <v>455</v>
      </c>
      <c r="D756" s="99" t="s">
        <v>451</v>
      </c>
      <c r="E756" s="487" t="s">
        <v>454</v>
      </c>
      <c r="F756" s="100" t="s">
        <v>1</v>
      </c>
      <c r="G756" s="22" t="s">
        <v>929</v>
      </c>
      <c r="H756" s="22" t="s">
        <v>930</v>
      </c>
      <c r="I756" s="22" t="s">
        <v>931</v>
      </c>
      <c r="J756" s="22" t="s">
        <v>986</v>
      </c>
    </row>
    <row r="757" spans="2:10" ht="23.4">
      <c r="B757" s="235">
        <v>20000000</v>
      </c>
      <c r="C757" s="151"/>
      <c r="D757" s="236"/>
      <c r="E757" s="500"/>
      <c r="F757" s="237" t="s">
        <v>160</v>
      </c>
      <c r="G757" s="238"/>
      <c r="H757" s="239"/>
      <c r="I757" s="238"/>
      <c r="J757" s="239"/>
    </row>
    <row r="758" spans="2:10" ht="23.4">
      <c r="B758" s="215">
        <v>21000000</v>
      </c>
      <c r="C758" s="142"/>
      <c r="D758" s="77"/>
      <c r="E758" s="494"/>
      <c r="F758" s="216" t="s">
        <v>161</v>
      </c>
      <c r="G758" s="208"/>
      <c r="H758" s="217"/>
      <c r="I758" s="208"/>
      <c r="J758" s="217"/>
    </row>
    <row r="759" spans="2:10" ht="24" thickBot="1">
      <c r="B759" s="215">
        <v>21010000</v>
      </c>
      <c r="C759" s="142"/>
      <c r="D759" s="77"/>
      <c r="E759" s="494"/>
      <c r="F759" s="216" t="s">
        <v>162</v>
      </c>
      <c r="G759" s="208"/>
      <c r="H759" s="217"/>
      <c r="I759" s="208"/>
      <c r="J759" s="217"/>
    </row>
    <row r="760" spans="2:10" ht="24" thickBot="1">
      <c r="B760" s="221">
        <v>21010103</v>
      </c>
      <c r="C760" s="164" t="s">
        <v>643</v>
      </c>
      <c r="D760" s="25"/>
      <c r="E760" s="496">
        <v>31922905</v>
      </c>
      <c r="F760" s="49" t="s">
        <v>164</v>
      </c>
      <c r="G760" s="208">
        <v>2089849.57</v>
      </c>
      <c r="H760" s="217">
        <v>2786466.1</v>
      </c>
      <c r="I760" s="208">
        <v>2586200</v>
      </c>
      <c r="J760" s="217">
        <v>4315481</v>
      </c>
    </row>
    <row r="761" spans="2:10" ht="24" thickBot="1">
      <c r="B761" s="221">
        <v>21010104</v>
      </c>
      <c r="C761" s="164" t="s">
        <v>643</v>
      </c>
      <c r="D761" s="25"/>
      <c r="E761" s="496">
        <v>31922905</v>
      </c>
      <c r="F761" s="49" t="s">
        <v>165</v>
      </c>
      <c r="G761" s="31">
        <v>2706338.84</v>
      </c>
      <c r="H761" s="51">
        <v>3608451.8</v>
      </c>
      <c r="I761" s="31">
        <v>3111000</v>
      </c>
      <c r="J761" s="51">
        <v>4531845</v>
      </c>
    </row>
    <row r="762" spans="2:10" ht="24" thickBot="1">
      <c r="B762" s="221">
        <v>21010105</v>
      </c>
      <c r="C762" s="164" t="s">
        <v>643</v>
      </c>
      <c r="D762" s="25"/>
      <c r="E762" s="496">
        <v>31922905</v>
      </c>
      <c r="F762" s="49" t="s">
        <v>166</v>
      </c>
      <c r="G762" s="31">
        <v>2700222.32</v>
      </c>
      <c r="H762" s="51">
        <v>3600296.44</v>
      </c>
      <c r="I762" s="31">
        <v>3128900</v>
      </c>
      <c r="J762" s="51">
        <v>14976983</v>
      </c>
    </row>
    <row r="763" spans="2:10" ht="24" thickBot="1">
      <c r="B763" s="221">
        <v>21010106</v>
      </c>
      <c r="C763" s="164" t="s">
        <v>643</v>
      </c>
      <c r="D763" s="25"/>
      <c r="E763" s="496">
        <v>31922905</v>
      </c>
      <c r="F763" s="49" t="s">
        <v>167</v>
      </c>
      <c r="G763" s="31"/>
      <c r="H763" s="51"/>
      <c r="I763" s="31"/>
      <c r="J763" s="51"/>
    </row>
    <row r="764" spans="2:10" ht="23.4">
      <c r="B764" s="240"/>
      <c r="C764" s="164" t="s">
        <v>643</v>
      </c>
      <c r="D764" s="25"/>
      <c r="E764" s="496">
        <v>31922905</v>
      </c>
      <c r="F764" s="53" t="s">
        <v>679</v>
      </c>
      <c r="G764" s="31"/>
      <c r="H764" s="51"/>
      <c r="I764" s="31"/>
      <c r="J764" s="51"/>
    </row>
    <row r="765" spans="2:10" ht="23.4">
      <c r="B765" s="215">
        <v>21020000</v>
      </c>
      <c r="C765" s="142"/>
      <c r="D765" s="77"/>
      <c r="E765" s="515"/>
      <c r="F765" s="216" t="s">
        <v>173</v>
      </c>
      <c r="G765" s="31"/>
      <c r="H765" s="51"/>
      <c r="I765" s="31"/>
      <c r="J765" s="51"/>
    </row>
    <row r="766" spans="2:10" ht="45" thickBot="1">
      <c r="B766" s="215">
        <v>21020300</v>
      </c>
      <c r="C766" s="142"/>
      <c r="D766" s="77"/>
      <c r="E766" s="515"/>
      <c r="F766" s="216" t="s">
        <v>189</v>
      </c>
      <c r="G766" s="31"/>
      <c r="I766" s="31"/>
    </row>
    <row r="767" spans="2:10" ht="24" thickBot="1">
      <c r="B767" s="221">
        <v>21020301</v>
      </c>
      <c r="C767" s="164" t="s">
        <v>643</v>
      </c>
      <c r="D767" s="25"/>
      <c r="E767" s="496">
        <v>31922905</v>
      </c>
      <c r="F767" s="53" t="s">
        <v>174</v>
      </c>
      <c r="G767" s="31">
        <v>210808.42</v>
      </c>
      <c r="H767" s="51">
        <v>281077.90000000002</v>
      </c>
      <c r="I767" s="31">
        <v>205700</v>
      </c>
      <c r="J767" s="51">
        <v>352419</v>
      </c>
    </row>
    <row r="768" spans="2:10" ht="24" thickBot="1">
      <c r="B768" s="221">
        <v>21020302</v>
      </c>
      <c r="C768" s="164" t="s">
        <v>643</v>
      </c>
      <c r="D768" s="25"/>
      <c r="E768" s="496">
        <v>31922905</v>
      </c>
      <c r="F768" s="53" t="s">
        <v>175</v>
      </c>
      <c r="G768" s="31">
        <v>120461.95</v>
      </c>
      <c r="H768" s="51">
        <v>160615.94</v>
      </c>
      <c r="I768" s="31">
        <v>121400</v>
      </c>
      <c r="J768" s="51">
        <v>1266863</v>
      </c>
    </row>
    <row r="769" spans="2:10" ht="24" thickBot="1">
      <c r="B769" s="221">
        <v>21020303</v>
      </c>
      <c r="C769" s="164" t="s">
        <v>643</v>
      </c>
      <c r="D769" s="25"/>
      <c r="E769" s="496">
        <v>31922905</v>
      </c>
      <c r="F769" s="53" t="s">
        <v>176</v>
      </c>
      <c r="G769" s="31">
        <v>50905.49</v>
      </c>
      <c r="H769" s="51">
        <v>67873.990000000005</v>
      </c>
      <c r="I769" s="31">
        <v>42300</v>
      </c>
      <c r="J769" s="51">
        <v>513670</v>
      </c>
    </row>
    <row r="770" spans="2:10" ht="24" thickBot="1">
      <c r="B770" s="221">
        <v>21020304</v>
      </c>
      <c r="C770" s="164" t="s">
        <v>643</v>
      </c>
      <c r="D770" s="25"/>
      <c r="E770" s="496">
        <v>31922905</v>
      </c>
      <c r="F770" s="53" t="s">
        <v>177</v>
      </c>
      <c r="G770" s="31">
        <v>7484.26</v>
      </c>
      <c r="H770" s="51">
        <v>9979.02</v>
      </c>
      <c r="I770" s="31">
        <v>800200</v>
      </c>
      <c r="J770" s="51">
        <v>50740</v>
      </c>
    </row>
    <row r="771" spans="2:10" ht="24" thickBot="1">
      <c r="B771" s="221">
        <v>21020312</v>
      </c>
      <c r="C771" s="164" t="s">
        <v>643</v>
      </c>
      <c r="D771" s="25"/>
      <c r="E771" s="496">
        <v>31922905</v>
      </c>
      <c r="F771" s="53" t="s">
        <v>180</v>
      </c>
      <c r="G771" s="31"/>
      <c r="H771" s="51"/>
      <c r="I771" s="31"/>
      <c r="J771" s="51">
        <v>320654</v>
      </c>
    </row>
    <row r="772" spans="2:10" ht="24" thickBot="1">
      <c r="B772" s="221">
        <v>21020315</v>
      </c>
      <c r="C772" s="164" t="s">
        <v>643</v>
      </c>
      <c r="D772" s="25"/>
      <c r="E772" s="496">
        <v>31922905</v>
      </c>
      <c r="F772" s="53" t="s">
        <v>183</v>
      </c>
      <c r="G772" s="31">
        <v>30115.49</v>
      </c>
      <c r="H772" s="51">
        <v>40153.99</v>
      </c>
      <c r="I772" s="31">
        <v>32300</v>
      </c>
      <c r="J772" s="51">
        <v>320654</v>
      </c>
    </row>
    <row r="773" spans="2:10" ht="24" thickBot="1">
      <c r="B773" s="221">
        <v>21020314</v>
      </c>
      <c r="C773" s="131" t="s">
        <v>643</v>
      </c>
      <c r="D773" s="25"/>
      <c r="E773" s="496">
        <v>31922905</v>
      </c>
      <c r="F773" s="53" t="s">
        <v>518</v>
      </c>
      <c r="G773" s="31"/>
      <c r="H773" s="51"/>
      <c r="I773" s="31"/>
      <c r="J773" s="51"/>
    </row>
    <row r="774" spans="2:10" ht="24" thickBot="1">
      <c r="B774" s="221">
        <v>21020305</v>
      </c>
      <c r="C774" s="131" t="s">
        <v>643</v>
      </c>
      <c r="D774" s="25"/>
      <c r="E774" s="496">
        <v>31922905</v>
      </c>
      <c r="F774" s="53" t="s">
        <v>519</v>
      </c>
      <c r="G774" s="31"/>
      <c r="H774" s="51"/>
      <c r="I774" s="31"/>
      <c r="J774" s="51"/>
    </row>
    <row r="775" spans="2:10" ht="23.4">
      <c r="B775" s="221">
        <v>21020306</v>
      </c>
      <c r="C775" s="131" t="s">
        <v>643</v>
      </c>
      <c r="D775" s="25"/>
      <c r="E775" s="496">
        <v>31922905</v>
      </c>
      <c r="F775" s="53" t="s">
        <v>520</v>
      </c>
      <c r="G775" s="31"/>
      <c r="H775" s="51"/>
      <c r="I775" s="31"/>
      <c r="J775" s="51"/>
    </row>
    <row r="776" spans="2:10" ht="24" thickBot="1">
      <c r="B776" s="215">
        <v>21020400</v>
      </c>
      <c r="C776" s="142"/>
      <c r="D776" s="77"/>
      <c r="E776" s="515"/>
      <c r="F776" s="216" t="s">
        <v>190</v>
      </c>
      <c r="G776" s="31"/>
      <c r="H776" s="51"/>
      <c r="I776" s="31"/>
      <c r="J776" s="51"/>
    </row>
    <row r="777" spans="2:10" ht="24" thickBot="1">
      <c r="B777" s="221">
        <v>21020401</v>
      </c>
      <c r="C777" s="164" t="s">
        <v>643</v>
      </c>
      <c r="D777" s="25"/>
      <c r="E777" s="496">
        <v>31922905</v>
      </c>
      <c r="F777" s="53" t="s">
        <v>174</v>
      </c>
      <c r="G777" s="31">
        <v>469450.98</v>
      </c>
      <c r="H777" s="51">
        <v>625934.65</v>
      </c>
      <c r="I777" s="31">
        <v>538354</v>
      </c>
      <c r="J777" s="51">
        <v>1204761</v>
      </c>
    </row>
    <row r="778" spans="2:10" ht="24" thickBot="1">
      <c r="B778" s="221">
        <v>21020402</v>
      </c>
      <c r="C778" s="164" t="s">
        <v>643</v>
      </c>
      <c r="D778" s="25"/>
      <c r="E778" s="496">
        <v>31922905</v>
      </c>
      <c r="F778" s="53" t="s">
        <v>175</v>
      </c>
      <c r="G778" s="31">
        <v>268257.63</v>
      </c>
      <c r="H778" s="51">
        <v>357676.85</v>
      </c>
      <c r="I778" s="31">
        <v>301900</v>
      </c>
      <c r="J778" s="51">
        <v>606420</v>
      </c>
    </row>
    <row r="779" spans="2:10" ht="24" thickBot="1">
      <c r="B779" s="221">
        <v>21020403</v>
      </c>
      <c r="C779" s="164" t="s">
        <v>643</v>
      </c>
      <c r="D779" s="25"/>
      <c r="E779" s="496">
        <v>31922905</v>
      </c>
      <c r="F779" s="53" t="s">
        <v>176</v>
      </c>
      <c r="G779" s="31">
        <v>206457.59</v>
      </c>
      <c r="H779" s="51">
        <v>275276.78999999998</v>
      </c>
      <c r="I779" s="31">
        <v>221400</v>
      </c>
      <c r="J779" s="51">
        <v>583327</v>
      </c>
    </row>
    <row r="780" spans="2:10" ht="24" thickBot="1">
      <c r="B780" s="221">
        <v>21020404</v>
      </c>
      <c r="C780" s="164" t="s">
        <v>643</v>
      </c>
      <c r="D780" s="25"/>
      <c r="E780" s="496">
        <v>31922905</v>
      </c>
      <c r="F780" s="53" t="s">
        <v>177</v>
      </c>
      <c r="G780" s="31">
        <v>30873.01</v>
      </c>
      <c r="H780" s="51">
        <v>41164.019999999997</v>
      </c>
      <c r="I780" s="31">
        <v>32100</v>
      </c>
      <c r="J780" s="51">
        <v>82450</v>
      </c>
    </row>
    <row r="781" spans="2:10" ht="24" thickBot="1">
      <c r="B781" s="221">
        <v>21020412</v>
      </c>
      <c r="C781" s="164" t="s">
        <v>643</v>
      </c>
      <c r="D781" s="25"/>
      <c r="E781" s="496">
        <v>31922905</v>
      </c>
      <c r="F781" s="53" t="s">
        <v>180</v>
      </c>
      <c r="G781" s="31"/>
      <c r="H781" s="51"/>
      <c r="I781" s="31"/>
      <c r="J781" s="51"/>
    </row>
    <row r="782" spans="2:10" ht="23.4">
      <c r="B782" s="221">
        <v>21020415</v>
      </c>
      <c r="C782" s="164" t="s">
        <v>643</v>
      </c>
      <c r="D782" s="25"/>
      <c r="E782" s="496">
        <v>31922905</v>
      </c>
      <c r="F782" s="53" t="s">
        <v>183</v>
      </c>
      <c r="G782" s="299">
        <v>67064.22</v>
      </c>
      <c r="H782" s="31">
        <v>89418.97</v>
      </c>
      <c r="I782" s="299">
        <v>78300</v>
      </c>
      <c r="J782" s="31">
        <v>173230</v>
      </c>
    </row>
    <row r="783" spans="2:10" ht="24" thickBot="1">
      <c r="B783" s="215">
        <v>21020500</v>
      </c>
      <c r="C783" s="142"/>
      <c r="D783" s="77"/>
      <c r="E783" s="515"/>
      <c r="F783" s="216" t="s">
        <v>191</v>
      </c>
      <c r="G783" s="31"/>
      <c r="H783" s="51"/>
      <c r="I783" s="31"/>
      <c r="J783" s="51"/>
    </row>
    <row r="784" spans="2:10" ht="24" thickBot="1">
      <c r="B784" s="221">
        <v>21020501</v>
      </c>
      <c r="C784" s="164" t="s">
        <v>643</v>
      </c>
      <c r="D784" s="25"/>
      <c r="E784" s="496">
        <v>31922905</v>
      </c>
      <c r="F784" s="53" t="s">
        <v>174</v>
      </c>
      <c r="G784" s="300">
        <v>467203.07</v>
      </c>
      <c r="H784" s="51">
        <v>622937.43000000005</v>
      </c>
      <c r="I784" s="300">
        <v>510110</v>
      </c>
      <c r="J784" s="51">
        <v>1051825</v>
      </c>
    </row>
    <row r="785" spans="2:10" ht="24" thickBot="1">
      <c r="B785" s="286">
        <v>21020502</v>
      </c>
      <c r="C785" s="164" t="s">
        <v>643</v>
      </c>
      <c r="D785" s="225"/>
      <c r="E785" s="496">
        <v>31922905</v>
      </c>
      <c r="F785" s="53" t="s">
        <v>175</v>
      </c>
      <c r="G785" s="299">
        <v>266973.59000000003</v>
      </c>
      <c r="H785" s="300">
        <v>355964.8</v>
      </c>
      <c r="I785" s="299">
        <v>301900</v>
      </c>
      <c r="J785" s="300">
        <v>664679</v>
      </c>
    </row>
    <row r="786" spans="2:10" ht="24" thickBot="1">
      <c r="B786" s="286">
        <v>21020503</v>
      </c>
      <c r="C786" s="164" t="s">
        <v>643</v>
      </c>
      <c r="D786" s="225"/>
      <c r="E786" s="496">
        <v>31922905</v>
      </c>
      <c r="F786" s="53" t="s">
        <v>176</v>
      </c>
      <c r="G786" s="300" t="s">
        <v>903</v>
      </c>
      <c r="H786" s="300">
        <v>791509.53</v>
      </c>
      <c r="I786" s="300">
        <v>631500</v>
      </c>
      <c r="J786" s="300">
        <v>580075</v>
      </c>
    </row>
    <row r="787" spans="2:10" ht="24" thickBot="1">
      <c r="B787" s="286">
        <v>21020504</v>
      </c>
      <c r="C787" s="164" t="s">
        <v>643</v>
      </c>
      <c r="D787" s="225"/>
      <c r="E787" s="496">
        <v>31922905</v>
      </c>
      <c r="F787" s="53" t="s">
        <v>177</v>
      </c>
      <c r="G787" s="300">
        <v>46777.05</v>
      </c>
      <c r="H787" s="51">
        <v>62370</v>
      </c>
      <c r="I787" s="300">
        <v>46300</v>
      </c>
      <c r="J787" s="51">
        <v>187460</v>
      </c>
    </row>
    <row r="788" spans="2:10" ht="24" thickBot="1">
      <c r="B788" s="286">
        <v>21020512</v>
      </c>
      <c r="C788" s="164" t="s">
        <v>643</v>
      </c>
      <c r="D788" s="225"/>
      <c r="E788" s="496">
        <v>31922905</v>
      </c>
      <c r="F788" s="53" t="s">
        <v>919</v>
      </c>
      <c r="G788" s="300"/>
      <c r="H788" s="51">
        <v>4620000</v>
      </c>
      <c r="I788" s="300">
        <v>4500000</v>
      </c>
      <c r="J788" s="51"/>
    </row>
    <row r="789" spans="2:10" ht="23.4">
      <c r="B789" s="286">
        <v>21020515</v>
      </c>
      <c r="C789" s="164" t="s">
        <v>643</v>
      </c>
      <c r="D789" s="225"/>
      <c r="E789" s="496">
        <v>31922905</v>
      </c>
      <c r="F789" s="53" t="s">
        <v>183</v>
      </c>
      <c r="G789" s="300"/>
      <c r="H789" s="51"/>
      <c r="I789" s="300"/>
      <c r="J789" s="51"/>
    </row>
    <row r="790" spans="2:10" ht="24" thickBot="1">
      <c r="B790" s="222">
        <v>21020600</v>
      </c>
      <c r="C790" s="145"/>
      <c r="D790" s="223"/>
      <c r="E790" s="516"/>
      <c r="F790" s="216" t="s">
        <v>192</v>
      </c>
      <c r="G790" s="31"/>
      <c r="H790" s="51"/>
      <c r="I790" s="31"/>
      <c r="J790" s="51"/>
    </row>
    <row r="791" spans="2:10" ht="24" thickBot="1">
      <c r="B791" s="301">
        <v>21020307</v>
      </c>
      <c r="C791" s="164" t="s">
        <v>643</v>
      </c>
      <c r="D791" s="225"/>
      <c r="E791" s="496">
        <v>31922905</v>
      </c>
      <c r="F791" s="302" t="s">
        <v>685</v>
      </c>
      <c r="G791" s="31"/>
      <c r="H791" s="51"/>
      <c r="I791" s="31"/>
      <c r="J791" s="51"/>
    </row>
    <row r="792" spans="2:10" ht="23.4">
      <c r="B792" s="303">
        <v>21020605</v>
      </c>
      <c r="C792" s="164" t="s">
        <v>643</v>
      </c>
      <c r="D792" s="225"/>
      <c r="E792" s="496">
        <v>31922905</v>
      </c>
      <c r="F792" s="304" t="s">
        <v>195</v>
      </c>
      <c r="G792" s="31"/>
      <c r="H792" s="51"/>
      <c r="I792" s="31"/>
      <c r="J792" s="51"/>
    </row>
    <row r="793" spans="2:10" ht="23.4">
      <c r="B793" s="227">
        <v>22020000</v>
      </c>
      <c r="C793" s="146"/>
      <c r="D793" s="228"/>
      <c r="E793" s="504"/>
      <c r="F793" s="44" t="s">
        <v>200</v>
      </c>
      <c r="G793" s="31"/>
      <c r="H793" s="51"/>
      <c r="I793" s="31"/>
      <c r="J793" s="51"/>
    </row>
    <row r="794" spans="2:10" ht="24" thickBot="1">
      <c r="B794" s="227">
        <v>22020100</v>
      </c>
      <c r="C794" s="146"/>
      <c r="D794" s="228"/>
      <c r="E794" s="504"/>
      <c r="F794" s="44" t="s">
        <v>201</v>
      </c>
      <c r="G794" s="31"/>
      <c r="H794" s="51"/>
      <c r="I794" s="31"/>
      <c r="J794" s="51"/>
    </row>
    <row r="795" spans="2:10" ht="24" thickBot="1">
      <c r="B795" s="84">
        <v>22020101</v>
      </c>
      <c r="C795" s="164" t="s">
        <v>645</v>
      </c>
      <c r="D795" s="104"/>
      <c r="E795" s="496">
        <v>31922905</v>
      </c>
      <c r="F795" s="305" t="s">
        <v>202</v>
      </c>
      <c r="G795" s="31"/>
      <c r="H795" s="51"/>
      <c r="I795" s="31"/>
      <c r="J795" s="51"/>
    </row>
    <row r="796" spans="2:10" ht="24" thickBot="1">
      <c r="B796" s="84">
        <v>22020102</v>
      </c>
      <c r="C796" s="164" t="s">
        <v>645</v>
      </c>
      <c r="D796" s="104"/>
      <c r="E796" s="496">
        <v>31922905</v>
      </c>
      <c r="F796" s="305" t="s">
        <v>203</v>
      </c>
      <c r="G796" s="31">
        <v>100000</v>
      </c>
      <c r="H796" s="51">
        <v>100000</v>
      </c>
      <c r="I796" s="31">
        <v>70000</v>
      </c>
      <c r="J796" s="51">
        <v>100000</v>
      </c>
    </row>
    <row r="797" spans="2:10" ht="24" thickBot="1">
      <c r="B797" s="84">
        <v>22020103</v>
      </c>
      <c r="C797" s="164" t="s">
        <v>645</v>
      </c>
      <c r="D797" s="104"/>
      <c r="E797" s="496">
        <v>31922905</v>
      </c>
      <c r="F797" s="305" t="s">
        <v>204</v>
      </c>
      <c r="G797" s="31"/>
      <c r="H797" s="51"/>
      <c r="I797" s="31"/>
      <c r="J797" s="51"/>
    </row>
    <row r="798" spans="2:10" ht="23.4">
      <c r="B798" s="84">
        <v>22020104</v>
      </c>
      <c r="C798" s="164" t="s">
        <v>645</v>
      </c>
      <c r="D798" s="104"/>
      <c r="E798" s="496">
        <v>31922905</v>
      </c>
      <c r="F798" s="305" t="s">
        <v>205</v>
      </c>
      <c r="G798" s="31"/>
      <c r="H798" s="51"/>
      <c r="I798" s="31"/>
      <c r="J798" s="51"/>
    </row>
    <row r="799" spans="2:10" ht="24" thickBot="1">
      <c r="B799" s="227">
        <v>22020300</v>
      </c>
      <c r="C799" s="146"/>
      <c r="D799" s="228"/>
      <c r="E799" s="504"/>
      <c r="F799" s="44" t="s">
        <v>209</v>
      </c>
      <c r="G799" s="31"/>
      <c r="H799" s="51"/>
      <c r="I799" s="31"/>
      <c r="J799" s="51"/>
    </row>
    <row r="800" spans="2:10" s="52" customFormat="1" ht="39.75" customHeight="1" thickBot="1">
      <c r="B800" s="29">
        <v>22020311</v>
      </c>
      <c r="C800" s="170" t="s">
        <v>643</v>
      </c>
      <c r="D800" s="104"/>
      <c r="E800" s="496">
        <v>31922905</v>
      </c>
      <c r="F800" s="30" t="s">
        <v>857</v>
      </c>
      <c r="G800" s="31">
        <v>50000000</v>
      </c>
      <c r="H800" s="51">
        <v>70000000</v>
      </c>
      <c r="I800" s="31">
        <v>64000000</v>
      </c>
      <c r="J800" s="51">
        <v>80000000</v>
      </c>
    </row>
    <row r="801" spans="2:10" ht="44.4">
      <c r="B801" s="29">
        <v>22020313</v>
      </c>
      <c r="C801" s="164" t="s">
        <v>643</v>
      </c>
      <c r="D801" s="104"/>
      <c r="E801" s="496">
        <v>31922905</v>
      </c>
      <c r="F801" s="30" t="s">
        <v>856</v>
      </c>
      <c r="G801" s="31">
        <v>10000000</v>
      </c>
      <c r="H801" s="51">
        <v>30000000</v>
      </c>
      <c r="I801" s="31">
        <v>22500000</v>
      </c>
      <c r="J801" s="51">
        <v>40000000</v>
      </c>
    </row>
    <row r="802" spans="2:10" ht="24" thickBot="1">
      <c r="B802" s="227">
        <v>22021000</v>
      </c>
      <c r="C802" s="146"/>
      <c r="D802" s="228"/>
      <c r="E802" s="504"/>
      <c r="F802" s="44" t="s">
        <v>335</v>
      </c>
      <c r="G802" s="31"/>
      <c r="H802" s="51"/>
      <c r="I802" s="31"/>
      <c r="J802" s="51"/>
    </row>
    <row r="803" spans="2:10" ht="45" thickBot="1">
      <c r="B803" s="29">
        <v>22021003</v>
      </c>
      <c r="C803" s="164" t="s">
        <v>643</v>
      </c>
      <c r="D803" s="104"/>
      <c r="E803" s="496">
        <v>31922905</v>
      </c>
      <c r="F803" s="53" t="s">
        <v>248</v>
      </c>
      <c r="G803" s="31"/>
      <c r="H803" s="51"/>
      <c r="I803" s="31"/>
      <c r="J803" s="51"/>
    </row>
    <row r="804" spans="2:10" ht="24" thickBot="1">
      <c r="B804" s="29">
        <v>22021005</v>
      </c>
      <c r="C804" s="164" t="s">
        <v>643</v>
      </c>
      <c r="D804" s="104"/>
      <c r="E804" s="496">
        <v>31922905</v>
      </c>
      <c r="F804" s="53" t="s">
        <v>821</v>
      </c>
      <c r="G804" s="31">
        <v>5000000</v>
      </c>
      <c r="H804" s="51">
        <v>10000000</v>
      </c>
      <c r="I804" s="31">
        <v>5000000</v>
      </c>
      <c r="J804" s="51">
        <v>10000000</v>
      </c>
    </row>
    <row r="805" spans="2:10" ht="24" thickBot="1">
      <c r="B805" s="29">
        <v>22021007</v>
      </c>
      <c r="C805" s="164" t="s">
        <v>643</v>
      </c>
      <c r="D805" s="104"/>
      <c r="E805" s="496">
        <v>31922905</v>
      </c>
      <c r="F805" s="53" t="s">
        <v>251</v>
      </c>
      <c r="G805" s="31">
        <v>1500000</v>
      </c>
      <c r="H805" s="51">
        <v>2000000</v>
      </c>
      <c r="I805" s="31">
        <v>2000000</v>
      </c>
      <c r="J805" s="51">
        <v>3000000</v>
      </c>
    </row>
    <row r="806" spans="2:10" ht="24" thickBot="1">
      <c r="B806" s="29">
        <v>22021015</v>
      </c>
      <c r="C806" s="164" t="s">
        <v>643</v>
      </c>
      <c r="D806" s="104"/>
      <c r="E806" s="496">
        <v>31922905</v>
      </c>
      <c r="F806" s="53" t="s">
        <v>820</v>
      </c>
      <c r="G806" s="31">
        <v>2500000</v>
      </c>
      <c r="H806" s="51">
        <v>5000000</v>
      </c>
      <c r="I806" s="31">
        <v>1000000</v>
      </c>
      <c r="J806" s="51">
        <v>5000000</v>
      </c>
    </row>
    <row r="807" spans="2:10" ht="23.4">
      <c r="B807" s="29">
        <v>22021017</v>
      </c>
      <c r="C807" s="164" t="s">
        <v>643</v>
      </c>
      <c r="D807" s="104"/>
      <c r="E807" s="496">
        <v>31922905</v>
      </c>
      <c r="F807" s="53" t="s">
        <v>921</v>
      </c>
      <c r="G807" s="31">
        <v>3000000</v>
      </c>
      <c r="H807" s="51">
        <v>10000000</v>
      </c>
      <c r="I807" s="31">
        <v>5000000</v>
      </c>
      <c r="J807" s="51">
        <v>10000000</v>
      </c>
    </row>
    <row r="808" spans="2:10" ht="24" thickBot="1">
      <c r="B808" s="81">
        <v>220206</v>
      </c>
      <c r="C808" s="164"/>
      <c r="D808" s="104"/>
      <c r="E808" s="512"/>
      <c r="F808" s="306" t="s">
        <v>686</v>
      </c>
      <c r="G808" s="31"/>
      <c r="H808" s="51"/>
      <c r="I808" s="31">
        <v>30000000</v>
      </c>
      <c r="J808" s="31">
        <v>30000000</v>
      </c>
    </row>
    <row r="809" spans="2:10" s="207" customFormat="1" ht="40.799999999999997">
      <c r="B809" s="81">
        <v>22020606</v>
      </c>
      <c r="C809" s="175" t="s">
        <v>643</v>
      </c>
      <c r="D809" s="228"/>
      <c r="E809" s="537">
        <v>31922905</v>
      </c>
      <c r="F809" s="538" t="s">
        <v>687</v>
      </c>
      <c r="G809" s="65">
        <v>15000000</v>
      </c>
      <c r="H809" s="55">
        <v>30000000</v>
      </c>
      <c r="I809" s="65"/>
      <c r="J809" s="55">
        <v>110000000</v>
      </c>
    </row>
    <row r="810" spans="2:10" ht="44.4">
      <c r="B810" s="227">
        <v>22040000</v>
      </c>
      <c r="C810" s="146"/>
      <c r="D810" s="228"/>
      <c r="E810" s="504"/>
      <c r="F810" s="44" t="s">
        <v>258</v>
      </c>
      <c r="G810" s="31"/>
      <c r="H810" s="51"/>
      <c r="I810" s="31"/>
      <c r="J810" s="51"/>
    </row>
    <row r="811" spans="2:10" ht="24" thickBot="1">
      <c r="B811" s="227">
        <v>22040100</v>
      </c>
      <c r="C811" s="146"/>
      <c r="D811" s="228"/>
      <c r="E811" s="504"/>
      <c r="F811" s="44" t="s">
        <v>259</v>
      </c>
      <c r="G811" s="31"/>
      <c r="H811" s="51"/>
      <c r="I811" s="31"/>
      <c r="J811" s="51"/>
    </row>
    <row r="812" spans="2:10" ht="23.4">
      <c r="B812" s="29">
        <v>22040109</v>
      </c>
      <c r="C812" s="164" t="s">
        <v>643</v>
      </c>
      <c r="D812" s="104"/>
      <c r="E812" s="496">
        <v>31922905</v>
      </c>
      <c r="F812" s="53" t="s">
        <v>432</v>
      </c>
      <c r="G812" s="31">
        <v>1000000</v>
      </c>
      <c r="H812" s="51">
        <v>2000000</v>
      </c>
      <c r="I812" s="31">
        <v>8000000</v>
      </c>
      <c r="J812" s="51">
        <v>2000000</v>
      </c>
    </row>
    <row r="813" spans="2:10" ht="23.4">
      <c r="B813" s="227"/>
      <c r="C813" s="146"/>
      <c r="D813" s="228"/>
      <c r="E813" s="504"/>
      <c r="F813" s="229" t="s">
        <v>161</v>
      </c>
      <c r="G813" s="65">
        <f>SUM(G760:G792)</f>
        <v>9739243.4800000023</v>
      </c>
      <c r="H813" s="65">
        <f>SUM(H760:H792)</f>
        <v>18397168.219999999</v>
      </c>
      <c r="I813" s="65">
        <v>24459864</v>
      </c>
      <c r="J813" s="65">
        <v>31783536</v>
      </c>
    </row>
    <row r="814" spans="2:10" ht="24" thickBot="1">
      <c r="B814" s="117"/>
      <c r="C814" s="137"/>
      <c r="D814" s="118"/>
      <c r="E814" s="491"/>
      <c r="F814" s="119" t="s">
        <v>200</v>
      </c>
      <c r="G814" s="230">
        <f>SUM(G795:G812)</f>
        <v>88100000</v>
      </c>
      <c r="H814" s="230">
        <f>SUM(H795:H812)</f>
        <v>159100000</v>
      </c>
      <c r="I814" s="230">
        <v>130300000</v>
      </c>
      <c r="J814" s="230">
        <v>260100000</v>
      </c>
    </row>
    <row r="815" spans="2:10" ht="27.9" customHeight="1" thickBot="1">
      <c r="B815" s="283"/>
      <c r="C815" s="149"/>
      <c r="D815" s="287"/>
      <c r="E815" s="499"/>
      <c r="F815" s="297" t="s">
        <v>292</v>
      </c>
      <c r="G815" s="288">
        <f>G813+G814</f>
        <v>97839243.480000004</v>
      </c>
      <c r="H815" s="288">
        <f>H813+H814</f>
        <v>177497168.22</v>
      </c>
      <c r="I815" s="288">
        <v>154759864</v>
      </c>
      <c r="J815" s="288">
        <v>291883536</v>
      </c>
    </row>
    <row r="816" spans="2:10" ht="25.2">
      <c r="B816" s="721" t="s">
        <v>786</v>
      </c>
      <c r="C816" s="722"/>
      <c r="D816" s="722"/>
      <c r="E816" s="722"/>
      <c r="F816" s="722"/>
      <c r="G816" s="722"/>
      <c r="H816" s="722"/>
      <c r="I816" s="722"/>
      <c r="J816" s="723"/>
    </row>
    <row r="817" spans="2:10" ht="22.2">
      <c r="B817" s="718" t="s">
        <v>479</v>
      </c>
      <c r="C817" s="719"/>
      <c r="D817" s="719"/>
      <c r="E817" s="719"/>
      <c r="F817" s="719"/>
      <c r="G817" s="719"/>
      <c r="H817" s="719"/>
      <c r="I817" s="719"/>
      <c r="J817" s="720"/>
    </row>
    <row r="818" spans="2:10" ht="28.5" customHeight="1">
      <c r="B818" s="718" t="s">
        <v>989</v>
      </c>
      <c r="C818" s="719"/>
      <c r="D818" s="719"/>
      <c r="E818" s="719"/>
      <c r="F818" s="719"/>
      <c r="G818" s="719"/>
      <c r="H818" s="719"/>
      <c r="I818" s="719"/>
      <c r="J818" s="720"/>
    </row>
    <row r="819" spans="2:10" ht="18.75" customHeight="1" thickBot="1">
      <c r="B819" s="724" t="s">
        <v>273</v>
      </c>
      <c r="C819" s="724"/>
      <c r="D819" s="724"/>
      <c r="E819" s="724"/>
      <c r="F819" s="724"/>
      <c r="G819" s="724"/>
      <c r="H819" s="724"/>
      <c r="I819" s="724"/>
      <c r="J819" s="724"/>
    </row>
    <row r="820" spans="2:10" ht="22.8" thickBot="1">
      <c r="B820" s="725" t="s">
        <v>392</v>
      </c>
      <c r="C820" s="726"/>
      <c r="D820" s="726"/>
      <c r="E820" s="726"/>
      <c r="F820" s="726"/>
      <c r="G820" s="726"/>
      <c r="H820" s="726"/>
      <c r="I820" s="726"/>
      <c r="J820" s="727"/>
    </row>
    <row r="821" spans="2:10" ht="70.8" thickBot="1">
      <c r="B821" s="20" t="s">
        <v>459</v>
      </c>
      <c r="C821" s="174" t="s">
        <v>455</v>
      </c>
      <c r="D821" s="99" t="s">
        <v>451</v>
      </c>
      <c r="E821" s="514" t="s">
        <v>454</v>
      </c>
      <c r="F821" s="100" t="s">
        <v>1</v>
      </c>
      <c r="G821" s="22" t="s">
        <v>929</v>
      </c>
      <c r="H821" s="22" t="s">
        <v>930</v>
      </c>
      <c r="I821" s="22" t="s">
        <v>931</v>
      </c>
      <c r="J821" s="22" t="s">
        <v>986</v>
      </c>
    </row>
    <row r="822" spans="2:10" ht="23.4">
      <c r="B822" s="235">
        <v>20000000</v>
      </c>
      <c r="C822" s="151"/>
      <c r="D822" s="236"/>
      <c r="E822" s="500"/>
      <c r="F822" s="237" t="s">
        <v>160</v>
      </c>
      <c r="G822" s="238"/>
      <c r="H822" s="239"/>
      <c r="I822" s="238"/>
      <c r="J822" s="239"/>
    </row>
    <row r="823" spans="2:10" ht="23.4">
      <c r="B823" s="215">
        <v>21000000</v>
      </c>
      <c r="C823" s="142"/>
      <c r="D823" s="77"/>
      <c r="E823" s="494"/>
      <c r="F823" s="216" t="s">
        <v>161</v>
      </c>
      <c r="G823" s="208"/>
      <c r="H823" s="217"/>
      <c r="I823" s="208"/>
      <c r="J823" s="217"/>
    </row>
    <row r="824" spans="2:10" ht="24" thickBot="1">
      <c r="B824" s="215">
        <v>21010000</v>
      </c>
      <c r="C824" s="142"/>
      <c r="D824" s="77"/>
      <c r="E824" s="494"/>
      <c r="F824" s="216" t="s">
        <v>162</v>
      </c>
      <c r="G824" s="208"/>
      <c r="H824" s="217"/>
      <c r="I824" s="208"/>
      <c r="J824" s="217"/>
    </row>
    <row r="825" spans="2:10" ht="24" thickBot="1">
      <c r="B825" s="221">
        <v>21010103</v>
      </c>
      <c r="C825" s="164" t="s">
        <v>643</v>
      </c>
      <c r="D825" s="25"/>
      <c r="E825" s="496">
        <v>31922905</v>
      </c>
      <c r="F825" s="49" t="s">
        <v>164</v>
      </c>
      <c r="G825" s="31">
        <v>2172988.35</v>
      </c>
      <c r="H825" s="51">
        <v>2897317.81</v>
      </c>
      <c r="I825" s="31">
        <v>2698200</v>
      </c>
      <c r="J825" s="51">
        <v>4315481</v>
      </c>
    </row>
    <row r="826" spans="2:10" ht="24" thickBot="1">
      <c r="B826" s="221">
        <v>21010104</v>
      </c>
      <c r="C826" s="164" t="s">
        <v>643</v>
      </c>
      <c r="D826" s="25"/>
      <c r="E826" s="496">
        <v>31922905</v>
      </c>
      <c r="F826" s="49" t="s">
        <v>165</v>
      </c>
      <c r="G826" s="31">
        <v>2963291.02</v>
      </c>
      <c r="H826" s="51">
        <v>3951054.67</v>
      </c>
      <c r="I826" s="31">
        <v>3459400</v>
      </c>
      <c r="J826" s="51">
        <v>4531845</v>
      </c>
    </row>
    <row r="827" spans="2:10" ht="24" thickBot="1">
      <c r="B827" s="221">
        <v>21010105</v>
      </c>
      <c r="C827" s="164" t="s">
        <v>643</v>
      </c>
      <c r="D827" s="25"/>
      <c r="E827" s="496">
        <v>31922905</v>
      </c>
      <c r="F827" s="49" t="s">
        <v>166</v>
      </c>
      <c r="G827" s="31">
        <v>2302663.7000000002</v>
      </c>
      <c r="H827" s="51">
        <v>3070218.27</v>
      </c>
      <c r="I827" s="31">
        <v>2946700</v>
      </c>
      <c r="J827" s="51">
        <v>14976983</v>
      </c>
    </row>
    <row r="828" spans="2:10" ht="24" thickBot="1">
      <c r="B828" s="221">
        <v>21010106</v>
      </c>
      <c r="C828" s="164" t="s">
        <v>643</v>
      </c>
      <c r="D828" s="25"/>
      <c r="E828" s="496">
        <v>31922905</v>
      </c>
      <c r="F828" s="49" t="s">
        <v>167</v>
      </c>
      <c r="G828" s="31"/>
      <c r="H828" s="51"/>
      <c r="I828" s="31"/>
      <c r="J828" s="51"/>
    </row>
    <row r="829" spans="2:10" s="52" customFormat="1" ht="23.4">
      <c r="B829" s="240"/>
      <c r="C829" s="170" t="s">
        <v>643</v>
      </c>
      <c r="D829" s="25"/>
      <c r="E829" s="496">
        <v>31922905</v>
      </c>
      <c r="F829" s="53" t="s">
        <v>679</v>
      </c>
      <c r="G829" s="31"/>
      <c r="H829" s="51"/>
      <c r="I829" s="31"/>
      <c r="J829" s="51"/>
    </row>
    <row r="830" spans="2:10" ht="23.4">
      <c r="B830" s="215">
        <v>21020000</v>
      </c>
      <c r="C830" s="142"/>
      <c r="D830" s="77"/>
      <c r="E830" s="494"/>
      <c r="F830" s="216" t="s">
        <v>173</v>
      </c>
      <c r="G830" s="31"/>
      <c r="H830" s="51"/>
      <c r="I830" s="31"/>
      <c r="J830" s="51"/>
    </row>
    <row r="831" spans="2:10" ht="45" thickBot="1">
      <c r="B831" s="215">
        <v>21020300</v>
      </c>
      <c r="C831" s="142"/>
      <c r="D831" s="77"/>
      <c r="E831" s="494"/>
      <c r="F831" s="216" t="s">
        <v>189</v>
      </c>
      <c r="G831" s="31"/>
      <c r="H831" s="51"/>
      <c r="I831" s="31"/>
      <c r="J831" s="51"/>
    </row>
    <row r="832" spans="2:10" ht="24" thickBot="1">
      <c r="B832" s="221">
        <v>21020301</v>
      </c>
      <c r="C832" s="164" t="s">
        <v>643</v>
      </c>
      <c r="D832" s="25"/>
      <c r="E832" s="496">
        <v>31922905</v>
      </c>
      <c r="F832" s="53" t="s">
        <v>174</v>
      </c>
      <c r="G832" s="31">
        <v>197908.94</v>
      </c>
      <c r="H832" s="51">
        <v>263878.59000000003</v>
      </c>
      <c r="I832" s="31">
        <v>198300</v>
      </c>
      <c r="J832" s="51">
        <v>352419</v>
      </c>
    </row>
    <row r="833" spans="2:10" ht="24" thickBot="1">
      <c r="B833" s="221">
        <v>21020302</v>
      </c>
      <c r="C833" s="164" t="s">
        <v>643</v>
      </c>
      <c r="D833" s="25"/>
      <c r="E833" s="496">
        <v>31922905</v>
      </c>
      <c r="F833" s="53" t="s">
        <v>175</v>
      </c>
      <c r="G833" s="31">
        <v>113090.82</v>
      </c>
      <c r="H833" s="31">
        <v>150787.76999999999</v>
      </c>
      <c r="I833" s="31">
        <v>132600</v>
      </c>
      <c r="J833" s="31">
        <v>1266863</v>
      </c>
    </row>
    <row r="834" spans="2:10" ht="24" thickBot="1">
      <c r="B834" s="221">
        <v>21020303</v>
      </c>
      <c r="C834" s="164" t="s">
        <v>643</v>
      </c>
      <c r="D834" s="25"/>
      <c r="E834" s="496">
        <v>31922905</v>
      </c>
      <c r="F834" s="53" t="s">
        <v>176</v>
      </c>
      <c r="G834" s="31">
        <v>49062.69</v>
      </c>
      <c r="H834" s="51">
        <v>65416.93</v>
      </c>
      <c r="I834" s="31">
        <v>48200</v>
      </c>
      <c r="J834" s="51">
        <v>513670</v>
      </c>
    </row>
    <row r="835" spans="2:10" ht="24" thickBot="1">
      <c r="B835" s="221">
        <v>21020304</v>
      </c>
      <c r="C835" s="164" t="s">
        <v>643</v>
      </c>
      <c r="D835" s="25"/>
      <c r="E835" s="496">
        <v>31922905</v>
      </c>
      <c r="F835" s="53" t="s">
        <v>177</v>
      </c>
      <c r="G835" s="31">
        <v>7484.65</v>
      </c>
      <c r="H835" s="51">
        <v>9979.02</v>
      </c>
      <c r="I835" s="31">
        <v>6200</v>
      </c>
      <c r="J835" s="51">
        <v>80740</v>
      </c>
    </row>
    <row r="836" spans="2:10" ht="24" thickBot="1">
      <c r="B836" s="221">
        <v>21020312</v>
      </c>
      <c r="C836" s="164" t="s">
        <v>643</v>
      </c>
      <c r="D836" s="25"/>
      <c r="E836" s="496">
        <v>31922905</v>
      </c>
      <c r="F836" s="53" t="s">
        <v>180</v>
      </c>
      <c r="G836" s="31"/>
      <c r="H836" s="51"/>
      <c r="I836" s="31"/>
      <c r="J836" s="51"/>
    </row>
    <row r="837" spans="2:10" ht="24" thickBot="1">
      <c r="B837" s="221">
        <v>21020315</v>
      </c>
      <c r="C837" s="164" t="s">
        <v>643</v>
      </c>
      <c r="D837" s="25"/>
      <c r="E837" s="496">
        <v>31922905</v>
      </c>
      <c r="F837" s="53" t="s">
        <v>183</v>
      </c>
      <c r="G837" s="31">
        <v>28272.69</v>
      </c>
      <c r="H837" s="51">
        <v>37696.93</v>
      </c>
      <c r="I837" s="31">
        <v>22700</v>
      </c>
      <c r="J837" s="51">
        <v>320654</v>
      </c>
    </row>
    <row r="838" spans="2:10" ht="24" thickBot="1">
      <c r="B838" s="221">
        <v>21020314</v>
      </c>
      <c r="C838" s="131" t="s">
        <v>643</v>
      </c>
      <c r="D838" s="25"/>
      <c r="E838" s="496">
        <v>31922905</v>
      </c>
      <c r="F838" s="53" t="s">
        <v>518</v>
      </c>
      <c r="G838" s="31"/>
      <c r="H838" s="51"/>
      <c r="I838" s="31"/>
      <c r="J838" s="51"/>
    </row>
    <row r="839" spans="2:10" ht="24" thickBot="1">
      <c r="B839" s="221">
        <v>21020305</v>
      </c>
      <c r="C839" s="131" t="s">
        <v>643</v>
      </c>
      <c r="D839" s="25"/>
      <c r="E839" s="496">
        <v>31922905</v>
      </c>
      <c r="F839" s="53" t="s">
        <v>519</v>
      </c>
      <c r="G839" s="31"/>
      <c r="H839" s="51"/>
      <c r="I839" s="31"/>
      <c r="J839" s="51"/>
    </row>
    <row r="840" spans="2:10" ht="23.4">
      <c r="B840" s="221">
        <v>21020306</v>
      </c>
      <c r="C840" s="131" t="s">
        <v>643</v>
      </c>
      <c r="D840" s="25"/>
      <c r="E840" s="496">
        <v>31922905</v>
      </c>
      <c r="F840" s="53" t="s">
        <v>520</v>
      </c>
      <c r="G840" s="31"/>
      <c r="H840" s="51"/>
      <c r="I840" s="31"/>
      <c r="J840" s="51"/>
    </row>
    <row r="841" spans="2:10" ht="24" thickBot="1">
      <c r="B841" s="215">
        <v>21020400</v>
      </c>
      <c r="C841" s="142"/>
      <c r="D841" s="77"/>
      <c r="E841" s="494"/>
      <c r="F841" s="216" t="s">
        <v>190</v>
      </c>
      <c r="G841" s="31"/>
      <c r="H841" s="51"/>
      <c r="I841" s="31"/>
      <c r="J841" s="51"/>
    </row>
    <row r="842" spans="2:10" ht="24" thickBot="1">
      <c r="B842" s="221">
        <v>21020401</v>
      </c>
      <c r="C842" s="164" t="s">
        <v>643</v>
      </c>
      <c r="D842" s="25"/>
      <c r="E842" s="496">
        <v>31922905</v>
      </c>
      <c r="F842" s="53" t="s">
        <v>174</v>
      </c>
      <c r="G842" s="31">
        <v>488345.15</v>
      </c>
      <c r="H842" s="51">
        <v>651126.88</v>
      </c>
      <c r="I842" s="31">
        <v>496200</v>
      </c>
      <c r="J842" s="51">
        <v>1204761</v>
      </c>
    </row>
    <row r="843" spans="2:10" ht="24" thickBot="1">
      <c r="B843" s="221">
        <v>21020402</v>
      </c>
      <c r="C843" s="164" t="s">
        <v>643</v>
      </c>
      <c r="D843" s="25"/>
      <c r="E843" s="496">
        <v>31922905</v>
      </c>
      <c r="F843" s="53" t="s">
        <v>175</v>
      </c>
      <c r="G843" s="31">
        <v>279054.38</v>
      </c>
      <c r="H843" s="51">
        <v>372072.51</v>
      </c>
      <c r="I843" s="31">
        <v>277911</v>
      </c>
      <c r="J843" s="51">
        <v>606420</v>
      </c>
    </row>
    <row r="844" spans="2:10" ht="24" thickBot="1">
      <c r="B844" s="221">
        <v>21020403</v>
      </c>
      <c r="C844" s="164" t="s">
        <v>643</v>
      </c>
      <c r="D844" s="25"/>
      <c r="E844" s="496">
        <v>31922905</v>
      </c>
      <c r="F844" s="53" t="s">
        <v>176</v>
      </c>
      <c r="G844" s="31">
        <v>173713.59</v>
      </c>
      <c r="H844" s="51">
        <v>231618.12</v>
      </c>
      <c r="I844" s="31">
        <v>177600</v>
      </c>
      <c r="J844" s="51">
        <v>583329</v>
      </c>
    </row>
    <row r="845" spans="2:10" ht="24" thickBot="1">
      <c r="B845" s="221">
        <v>21020404</v>
      </c>
      <c r="C845" s="164" t="s">
        <v>643</v>
      </c>
      <c r="D845" s="25"/>
      <c r="E845" s="496">
        <v>31922905</v>
      </c>
      <c r="F845" s="53" t="s">
        <v>177</v>
      </c>
      <c r="G845" s="31">
        <v>33679.53</v>
      </c>
      <c r="H845" s="51">
        <v>44906.04</v>
      </c>
      <c r="I845" s="31">
        <v>32400</v>
      </c>
      <c r="J845" s="51">
        <v>82450</v>
      </c>
    </row>
    <row r="846" spans="2:10" ht="24" thickBot="1">
      <c r="B846" s="221">
        <v>21020412</v>
      </c>
      <c r="C846" s="164" t="s">
        <v>643</v>
      </c>
      <c r="D846" s="25"/>
      <c r="E846" s="496">
        <v>31922905</v>
      </c>
      <c r="F846" s="53" t="s">
        <v>180</v>
      </c>
      <c r="G846" s="31"/>
      <c r="H846" s="51"/>
      <c r="I846" s="31"/>
      <c r="J846" s="51"/>
    </row>
    <row r="847" spans="2:10" ht="23.4">
      <c r="B847" s="221">
        <v>21020415</v>
      </c>
      <c r="C847" s="164" t="s">
        <v>643</v>
      </c>
      <c r="D847" s="25"/>
      <c r="E847" s="496">
        <v>31922905</v>
      </c>
      <c r="F847" s="53" t="s">
        <v>183</v>
      </c>
      <c r="G847" s="31">
        <v>69763.59</v>
      </c>
      <c r="H847" s="51">
        <v>93018.12</v>
      </c>
      <c r="I847" s="31">
        <v>57800</v>
      </c>
      <c r="J847" s="51">
        <v>173230</v>
      </c>
    </row>
    <row r="848" spans="2:10" ht="24" thickBot="1">
      <c r="B848" s="215">
        <v>21020500</v>
      </c>
      <c r="C848" s="142"/>
      <c r="D848" s="77"/>
      <c r="E848" s="494"/>
      <c r="F848" s="216" t="s">
        <v>191</v>
      </c>
      <c r="G848" s="31"/>
      <c r="H848" s="51"/>
      <c r="I848" s="31"/>
      <c r="J848" s="51"/>
    </row>
    <row r="849" spans="2:10" ht="24" thickBot="1">
      <c r="B849" s="221">
        <v>21020501</v>
      </c>
      <c r="C849" s="164" t="s">
        <v>643</v>
      </c>
      <c r="D849" s="25"/>
      <c r="E849" s="496">
        <v>31922905</v>
      </c>
      <c r="F849" s="53" t="s">
        <v>174</v>
      </c>
      <c r="G849" s="31">
        <v>245564.62</v>
      </c>
      <c r="H849" s="51">
        <v>327419.5</v>
      </c>
      <c r="I849" s="31">
        <v>266750</v>
      </c>
      <c r="J849" s="51">
        <v>1651825</v>
      </c>
    </row>
    <row r="850" spans="2:10" ht="24" thickBot="1">
      <c r="B850" s="286">
        <v>21020502</v>
      </c>
      <c r="C850" s="164" t="s">
        <v>643</v>
      </c>
      <c r="D850" s="225"/>
      <c r="E850" s="496">
        <v>31922905</v>
      </c>
      <c r="F850" s="53" t="s">
        <v>175</v>
      </c>
      <c r="G850" s="31">
        <v>140322.64000000001</v>
      </c>
      <c r="H850" s="51">
        <v>187096.86</v>
      </c>
      <c r="I850" s="31">
        <v>108900</v>
      </c>
      <c r="J850" s="51">
        <v>564679</v>
      </c>
    </row>
    <row r="851" spans="2:10" ht="24" thickBot="1">
      <c r="B851" s="286">
        <v>21020503</v>
      </c>
      <c r="C851" s="164" t="s">
        <v>643</v>
      </c>
      <c r="D851" s="225"/>
      <c r="E851" s="496">
        <v>31922905</v>
      </c>
      <c r="F851" s="53" t="s">
        <v>176</v>
      </c>
      <c r="G851" s="31">
        <v>428713.12</v>
      </c>
      <c r="H851" s="51">
        <v>571617.5</v>
      </c>
      <c r="I851" s="31">
        <v>520600</v>
      </c>
      <c r="J851" s="51">
        <v>580075</v>
      </c>
    </row>
    <row r="852" spans="2:10" ht="24" thickBot="1">
      <c r="B852" s="286">
        <v>21020504</v>
      </c>
      <c r="C852" s="164" t="s">
        <v>643</v>
      </c>
      <c r="D852" s="225"/>
      <c r="E852" s="496">
        <v>31922905</v>
      </c>
      <c r="F852" s="53" t="s">
        <v>177</v>
      </c>
      <c r="G852" s="31">
        <v>32744.25</v>
      </c>
      <c r="H852" s="51">
        <v>43659</v>
      </c>
      <c r="I852" s="31">
        <v>32900</v>
      </c>
      <c r="J852" s="51">
        <v>187460</v>
      </c>
    </row>
    <row r="853" spans="2:10" ht="24" thickBot="1">
      <c r="B853" s="286">
        <v>21020512</v>
      </c>
      <c r="C853" s="164" t="s">
        <v>643</v>
      </c>
      <c r="D853" s="225"/>
      <c r="E853" s="496">
        <v>31922905</v>
      </c>
      <c r="F853" s="53" t="s">
        <v>922</v>
      </c>
      <c r="G853" s="31"/>
      <c r="H853" s="51">
        <v>2730000</v>
      </c>
      <c r="I853" s="31">
        <v>2200000</v>
      </c>
      <c r="J853" s="51"/>
    </row>
    <row r="854" spans="2:10" ht="23.4">
      <c r="B854" s="286">
        <v>21020515</v>
      </c>
      <c r="C854" s="164" t="s">
        <v>643</v>
      </c>
      <c r="D854" s="225"/>
      <c r="E854" s="496">
        <v>31922905</v>
      </c>
      <c r="F854" s="53" t="s">
        <v>183</v>
      </c>
      <c r="G854" s="31">
        <v>35080.800000000003</v>
      </c>
      <c r="H854" s="51">
        <v>46774.400000000001</v>
      </c>
      <c r="I854" s="31">
        <v>36780</v>
      </c>
      <c r="J854" s="51">
        <v>167567</v>
      </c>
    </row>
    <row r="855" spans="2:10" ht="23.4">
      <c r="B855" s="286"/>
      <c r="C855" s="164" t="s">
        <v>643</v>
      </c>
      <c r="D855" s="225"/>
      <c r="E855" s="488"/>
      <c r="F855" s="53" t="s">
        <v>679</v>
      </c>
      <c r="G855" s="31"/>
      <c r="H855" s="51"/>
      <c r="I855" s="31"/>
      <c r="J855" s="51"/>
    </row>
    <row r="856" spans="2:10" ht="24" thickBot="1">
      <c r="B856" s="222">
        <v>21020600</v>
      </c>
      <c r="C856" s="145"/>
      <c r="D856" s="223"/>
      <c r="E856" s="497"/>
      <c r="F856" s="216" t="s">
        <v>192</v>
      </c>
      <c r="G856" s="31"/>
      <c r="H856" s="51"/>
      <c r="I856" s="31"/>
      <c r="J856" s="51"/>
    </row>
    <row r="857" spans="2:10" ht="24" thickBot="1">
      <c r="B857" s="286">
        <v>21020602</v>
      </c>
      <c r="C857" s="164" t="s">
        <v>643</v>
      </c>
      <c r="D857" s="225"/>
      <c r="E857" s="496">
        <v>31922905</v>
      </c>
      <c r="F857" s="49" t="s">
        <v>193</v>
      </c>
      <c r="G857" s="31">
        <v>3000000</v>
      </c>
      <c r="H857" s="51">
        <v>5000000</v>
      </c>
      <c r="I857" s="31">
        <v>4200000</v>
      </c>
      <c r="J857" s="51"/>
    </row>
    <row r="858" spans="2:10" ht="23.4">
      <c r="B858" s="286">
        <v>21020605</v>
      </c>
      <c r="C858" s="164" t="s">
        <v>643</v>
      </c>
      <c r="D858" s="225"/>
      <c r="E858" s="496">
        <v>31922905</v>
      </c>
      <c r="F858" s="49" t="s">
        <v>195</v>
      </c>
      <c r="G858" s="31"/>
      <c r="H858" s="51"/>
      <c r="I858" s="31"/>
      <c r="J858" s="51"/>
    </row>
    <row r="859" spans="2:10" ht="23.4">
      <c r="B859" s="227">
        <v>22020000</v>
      </c>
      <c r="C859" s="146"/>
      <c r="D859" s="228"/>
      <c r="E859" s="498"/>
      <c r="F859" s="44" t="s">
        <v>200</v>
      </c>
      <c r="G859" s="31"/>
      <c r="H859" s="51"/>
      <c r="I859" s="31"/>
      <c r="J859" s="51"/>
    </row>
    <row r="860" spans="2:10" ht="24" thickBot="1">
      <c r="B860" s="227">
        <v>22020100</v>
      </c>
      <c r="C860" s="146"/>
      <c r="D860" s="228"/>
      <c r="E860" s="498"/>
      <c r="F860" s="44" t="s">
        <v>201</v>
      </c>
      <c r="G860" s="31"/>
      <c r="H860" s="51"/>
      <c r="I860" s="31"/>
      <c r="J860" s="51"/>
    </row>
    <row r="861" spans="2:10" ht="23.4">
      <c r="B861" s="29">
        <v>22020102</v>
      </c>
      <c r="C861" s="164" t="s">
        <v>645</v>
      </c>
      <c r="D861" s="104"/>
      <c r="E861" s="496">
        <v>31922905</v>
      </c>
      <c r="F861" s="30" t="s">
        <v>203</v>
      </c>
      <c r="G861" s="31">
        <v>1000000</v>
      </c>
      <c r="H861" s="51">
        <v>5000000</v>
      </c>
      <c r="I861" s="31">
        <v>4100000</v>
      </c>
      <c r="J861" s="51">
        <v>5000000</v>
      </c>
    </row>
    <row r="862" spans="2:10" ht="24" thickBot="1">
      <c r="B862" s="227">
        <v>22020300</v>
      </c>
      <c r="C862" s="146"/>
      <c r="D862" s="228"/>
      <c r="E862" s="498"/>
      <c r="F862" s="44" t="s">
        <v>209</v>
      </c>
      <c r="G862" s="31"/>
      <c r="H862" s="51"/>
      <c r="I862" s="31"/>
      <c r="J862" s="51"/>
    </row>
    <row r="863" spans="2:10" ht="44.4">
      <c r="B863" s="29">
        <v>22020313</v>
      </c>
      <c r="C863" s="164" t="s">
        <v>643</v>
      </c>
      <c r="D863" s="104"/>
      <c r="E863" s="496">
        <v>31922905</v>
      </c>
      <c r="F863" s="30" t="s">
        <v>858</v>
      </c>
      <c r="G863" s="31">
        <v>3000000</v>
      </c>
      <c r="H863" s="51">
        <v>10000000</v>
      </c>
      <c r="I863" s="31">
        <v>8250000</v>
      </c>
      <c r="J863" s="51">
        <v>10000000</v>
      </c>
    </row>
    <row r="864" spans="2:10" ht="20.25" customHeight="1" thickBot="1">
      <c r="B864" s="227">
        <v>22020700</v>
      </c>
      <c r="C864" s="146"/>
      <c r="D864" s="228"/>
      <c r="E864" s="498"/>
      <c r="F864" s="44" t="s">
        <v>232</v>
      </c>
      <c r="G864" s="31"/>
      <c r="H864" s="51"/>
      <c r="I864" s="31"/>
      <c r="J864" s="51"/>
    </row>
    <row r="865" spans="2:10" s="52" customFormat="1" ht="23.4">
      <c r="B865" s="29">
        <v>22020702</v>
      </c>
      <c r="C865" s="170" t="s">
        <v>643</v>
      </c>
      <c r="D865" s="104"/>
      <c r="E865" s="496">
        <v>31922905</v>
      </c>
      <c r="F865" s="53" t="s">
        <v>233</v>
      </c>
      <c r="G865" s="31"/>
      <c r="H865" s="51"/>
      <c r="I865" s="31"/>
      <c r="J865" s="51"/>
    </row>
    <row r="866" spans="2:10" ht="24" thickBot="1">
      <c r="B866" s="227">
        <v>22021000</v>
      </c>
      <c r="C866" s="146"/>
      <c r="D866" s="228"/>
      <c r="E866" s="498"/>
      <c r="F866" s="44" t="s">
        <v>245</v>
      </c>
      <c r="G866" s="31"/>
      <c r="H866" s="51"/>
      <c r="I866" s="31"/>
      <c r="J866" s="51"/>
    </row>
    <row r="867" spans="2:10" ht="45" thickBot="1">
      <c r="B867" s="29">
        <v>22021003</v>
      </c>
      <c r="C867" s="164" t="s">
        <v>643</v>
      </c>
      <c r="D867" s="104"/>
      <c r="E867" s="496">
        <v>31922905</v>
      </c>
      <c r="F867" s="53" t="s">
        <v>248</v>
      </c>
      <c r="G867" s="31"/>
      <c r="H867" s="51"/>
      <c r="I867" s="31"/>
      <c r="J867" s="51"/>
    </row>
    <row r="868" spans="2:10" ht="24" thickBot="1">
      <c r="B868" s="29">
        <v>22021004</v>
      </c>
      <c r="C868" s="164" t="s">
        <v>643</v>
      </c>
      <c r="D868" s="104"/>
      <c r="E868" s="496">
        <v>31922905</v>
      </c>
      <c r="F868" s="53" t="s">
        <v>249</v>
      </c>
      <c r="G868" s="31">
        <v>1500000</v>
      </c>
      <c r="H868" s="51">
        <v>5000000</v>
      </c>
      <c r="I868" s="31">
        <v>3960000</v>
      </c>
      <c r="J868" s="51">
        <v>5000000</v>
      </c>
    </row>
    <row r="869" spans="2:10" ht="24" thickBot="1">
      <c r="B869" s="29">
        <v>22021009</v>
      </c>
      <c r="C869" s="164" t="s">
        <v>643</v>
      </c>
      <c r="D869" s="104"/>
      <c r="E869" s="496">
        <v>31922905</v>
      </c>
      <c r="F869" s="53" t="s">
        <v>252</v>
      </c>
      <c r="G869" s="31">
        <v>15000000</v>
      </c>
      <c r="H869" s="51">
        <v>20000000</v>
      </c>
      <c r="I869" s="31">
        <v>16700000</v>
      </c>
      <c r="J869" s="51">
        <v>20000000</v>
      </c>
    </row>
    <row r="870" spans="2:10" ht="23.4">
      <c r="B870" s="29">
        <v>22021017</v>
      </c>
      <c r="C870" s="164" t="s">
        <v>643</v>
      </c>
      <c r="D870" s="104"/>
      <c r="E870" s="496">
        <v>31922905</v>
      </c>
      <c r="F870" s="53" t="s">
        <v>256</v>
      </c>
      <c r="G870" s="31">
        <v>1500000</v>
      </c>
      <c r="H870" s="51">
        <v>2000000</v>
      </c>
      <c r="I870" s="31">
        <v>1270000</v>
      </c>
      <c r="J870" s="51">
        <v>2000000</v>
      </c>
    </row>
    <row r="871" spans="2:10" ht="44.4">
      <c r="B871" s="227">
        <v>22040000</v>
      </c>
      <c r="C871" s="146"/>
      <c r="D871" s="228"/>
      <c r="E871" s="498"/>
      <c r="F871" s="44" t="s">
        <v>258</v>
      </c>
      <c r="G871" s="31"/>
      <c r="H871" s="51"/>
      <c r="I871" s="31"/>
      <c r="J871" s="51"/>
    </row>
    <row r="872" spans="2:10" ht="24" thickBot="1">
      <c r="B872" s="227">
        <v>22040100</v>
      </c>
      <c r="C872" s="146"/>
      <c r="D872" s="228"/>
      <c r="E872" s="498"/>
      <c r="F872" s="44" t="s">
        <v>259</v>
      </c>
      <c r="G872" s="31"/>
      <c r="H872" s="51"/>
      <c r="I872" s="31"/>
      <c r="J872" s="51"/>
    </row>
    <row r="873" spans="2:10" ht="23.4">
      <c r="B873" s="29">
        <v>22040109</v>
      </c>
      <c r="C873" s="164" t="s">
        <v>643</v>
      </c>
      <c r="D873" s="104"/>
      <c r="E873" s="496">
        <v>31922905</v>
      </c>
      <c r="F873" s="53" t="s">
        <v>260</v>
      </c>
      <c r="G873" s="31">
        <v>1000000</v>
      </c>
      <c r="H873" s="51">
        <v>2000000</v>
      </c>
      <c r="I873" s="31">
        <v>1200000</v>
      </c>
      <c r="J873" s="51">
        <v>2000000</v>
      </c>
    </row>
    <row r="874" spans="2:10" ht="23.4">
      <c r="B874" s="227"/>
      <c r="C874" s="146"/>
      <c r="D874" s="228"/>
      <c r="E874" s="498"/>
      <c r="F874" s="229" t="s">
        <v>161</v>
      </c>
      <c r="G874" s="65">
        <f>SUM(G825:G858)</f>
        <v>12761744.530000001</v>
      </c>
      <c r="H874" s="65">
        <f>SUM(H825:H858)</f>
        <v>20745658.919999994</v>
      </c>
      <c r="I874" s="65">
        <v>13720141</v>
      </c>
      <c r="J874" s="65">
        <v>27160451</v>
      </c>
    </row>
    <row r="875" spans="2:10" ht="24" thickBot="1">
      <c r="B875" s="117"/>
      <c r="C875" s="137"/>
      <c r="D875" s="118"/>
      <c r="E875" s="491"/>
      <c r="F875" s="119" t="s">
        <v>200</v>
      </c>
      <c r="G875" s="230">
        <f>SUM(G861:G873)</f>
        <v>23000000</v>
      </c>
      <c r="H875" s="230">
        <f>SUM(H861:H873)</f>
        <v>44000000</v>
      </c>
      <c r="I875" s="230">
        <v>39680000</v>
      </c>
      <c r="J875" s="230">
        <v>49000000</v>
      </c>
    </row>
    <row r="876" spans="2:10" ht="24" thickBot="1">
      <c r="B876" s="283"/>
      <c r="C876" s="149"/>
      <c r="D876" s="287"/>
      <c r="E876" s="499"/>
      <c r="F876" s="297" t="s">
        <v>292</v>
      </c>
      <c r="G876" s="288">
        <f>G874+G875</f>
        <v>35761744.530000001</v>
      </c>
      <c r="H876" s="288">
        <f>H874+H875</f>
        <v>64745658.919999994</v>
      </c>
      <c r="I876" s="288">
        <v>53400141</v>
      </c>
      <c r="J876" s="288">
        <v>76160451</v>
      </c>
    </row>
    <row r="877" spans="2:10" ht="25.2">
      <c r="B877" s="721" t="s">
        <v>786</v>
      </c>
      <c r="C877" s="722"/>
      <c r="D877" s="722"/>
      <c r="E877" s="722"/>
      <c r="F877" s="722"/>
      <c r="G877" s="722"/>
      <c r="H877" s="722"/>
      <c r="I877" s="722"/>
      <c r="J877" s="723"/>
    </row>
    <row r="878" spans="2:10" ht="22.2">
      <c r="B878" s="718" t="s">
        <v>479</v>
      </c>
      <c r="C878" s="719"/>
      <c r="D878" s="719"/>
      <c r="E878" s="719"/>
      <c r="F878" s="719"/>
      <c r="G878" s="719"/>
      <c r="H878" s="719"/>
      <c r="I878" s="719"/>
      <c r="J878" s="720"/>
    </row>
    <row r="879" spans="2:10" ht="22.2">
      <c r="B879" s="718" t="s">
        <v>987</v>
      </c>
      <c r="C879" s="719"/>
      <c r="D879" s="719"/>
      <c r="E879" s="719"/>
      <c r="F879" s="719"/>
      <c r="G879" s="719"/>
      <c r="H879" s="719"/>
      <c r="I879" s="719"/>
      <c r="J879" s="720"/>
    </row>
    <row r="880" spans="2:10" ht="18.75" customHeight="1" thickBot="1">
      <c r="B880" s="724" t="s">
        <v>273</v>
      </c>
      <c r="C880" s="724"/>
      <c r="D880" s="724"/>
      <c r="E880" s="724"/>
      <c r="F880" s="724"/>
      <c r="G880" s="724"/>
      <c r="H880" s="724"/>
      <c r="I880" s="724"/>
      <c r="J880" s="724"/>
    </row>
    <row r="881" spans="2:10" ht="22.8" thickBot="1">
      <c r="B881" s="725" t="s">
        <v>393</v>
      </c>
      <c r="C881" s="726"/>
      <c r="D881" s="726"/>
      <c r="E881" s="726"/>
      <c r="F881" s="726"/>
      <c r="G881" s="726"/>
      <c r="H881" s="726"/>
      <c r="I881" s="726"/>
      <c r="J881" s="727"/>
    </row>
    <row r="882" spans="2:10" s="52" customFormat="1" ht="70.8" thickBot="1">
      <c r="B882" s="20" t="s">
        <v>459</v>
      </c>
      <c r="C882" s="128" t="s">
        <v>455</v>
      </c>
      <c r="D882" s="99" t="s">
        <v>451</v>
      </c>
      <c r="E882" s="487" t="s">
        <v>454</v>
      </c>
      <c r="F882" s="100" t="s">
        <v>1</v>
      </c>
      <c r="G882" s="22" t="s">
        <v>929</v>
      </c>
      <c r="H882" s="22" t="s">
        <v>930</v>
      </c>
      <c r="I882" s="22" t="s">
        <v>931</v>
      </c>
      <c r="J882" s="22" t="s">
        <v>986</v>
      </c>
    </row>
    <row r="883" spans="2:10" ht="17.25" customHeight="1">
      <c r="B883" s="235">
        <v>20000000</v>
      </c>
      <c r="C883" s="151"/>
      <c r="D883" s="236"/>
      <c r="E883" s="500"/>
      <c r="F883" s="237" t="s">
        <v>160</v>
      </c>
      <c r="G883" s="238"/>
      <c r="H883" s="239"/>
      <c r="I883" s="238"/>
      <c r="J883" s="239"/>
    </row>
    <row r="884" spans="2:10" ht="23.4">
      <c r="B884" s="215">
        <v>21000000</v>
      </c>
      <c r="C884" s="142"/>
      <c r="D884" s="77"/>
      <c r="E884" s="494"/>
      <c r="F884" s="216" t="s">
        <v>161</v>
      </c>
      <c r="G884" s="208"/>
      <c r="H884" s="217"/>
      <c r="I884" s="208"/>
      <c r="J884" s="217"/>
    </row>
    <row r="885" spans="2:10" ht="24" thickBot="1">
      <c r="B885" s="215">
        <v>21010000</v>
      </c>
      <c r="C885" s="142"/>
      <c r="D885" s="77"/>
      <c r="E885" s="494"/>
      <c r="F885" s="216" t="s">
        <v>162</v>
      </c>
      <c r="G885" s="208"/>
      <c r="H885" s="217"/>
      <c r="I885" s="208"/>
      <c r="J885" s="217"/>
    </row>
    <row r="886" spans="2:10" ht="24" thickBot="1">
      <c r="B886" s="221">
        <v>21010103</v>
      </c>
      <c r="C886" s="131" t="s">
        <v>643</v>
      </c>
      <c r="D886" s="25"/>
      <c r="E886" s="496">
        <v>31922905</v>
      </c>
      <c r="F886" s="49" t="s">
        <v>164</v>
      </c>
      <c r="G886" s="31">
        <v>62133.77</v>
      </c>
      <c r="H886" s="51">
        <v>82845.039999999994</v>
      </c>
      <c r="I886" s="31">
        <v>72385</v>
      </c>
      <c r="J886" s="51">
        <v>562845</v>
      </c>
    </row>
    <row r="887" spans="2:10" ht="24" thickBot="1">
      <c r="B887" s="221">
        <v>21010104</v>
      </c>
      <c r="C887" s="131" t="s">
        <v>643</v>
      </c>
      <c r="D887" s="25"/>
      <c r="E887" s="496">
        <v>31922905</v>
      </c>
      <c r="F887" s="49" t="s">
        <v>165</v>
      </c>
      <c r="G887" s="31"/>
      <c r="H887" s="51"/>
      <c r="I887" s="31"/>
      <c r="J887" s="51"/>
    </row>
    <row r="888" spans="2:10" ht="24" thickBot="1">
      <c r="B888" s="221">
        <v>21010105</v>
      </c>
      <c r="C888" s="131" t="s">
        <v>643</v>
      </c>
      <c r="D888" s="25"/>
      <c r="E888" s="496">
        <v>31922905</v>
      </c>
      <c r="F888" s="49" t="s">
        <v>166</v>
      </c>
      <c r="G888" s="31"/>
      <c r="H888" s="51"/>
      <c r="I888" s="31"/>
      <c r="J888" s="51"/>
    </row>
    <row r="889" spans="2:10" ht="24" thickBot="1">
      <c r="B889" s="221">
        <v>21010106</v>
      </c>
      <c r="C889" s="131" t="s">
        <v>643</v>
      </c>
      <c r="D889" s="25"/>
      <c r="E889" s="496">
        <v>31922905</v>
      </c>
      <c r="F889" s="49" t="s">
        <v>167</v>
      </c>
      <c r="G889" s="31"/>
      <c r="H889" s="51"/>
      <c r="I889" s="31"/>
      <c r="J889" s="51"/>
    </row>
    <row r="890" spans="2:10" ht="23.4">
      <c r="B890" s="240"/>
      <c r="C890" s="131" t="s">
        <v>643</v>
      </c>
      <c r="D890" s="25"/>
      <c r="E890" s="496">
        <v>31922905</v>
      </c>
      <c r="F890" s="53" t="s">
        <v>679</v>
      </c>
      <c r="G890" s="31"/>
      <c r="H890" s="51"/>
      <c r="I890" s="31"/>
      <c r="J890" s="51"/>
    </row>
    <row r="891" spans="2:10" ht="45" thickBot="1">
      <c r="B891" s="215">
        <v>21020300</v>
      </c>
      <c r="C891" s="142"/>
      <c r="D891" s="77"/>
      <c r="E891" s="494"/>
      <c r="F891" s="216" t="s">
        <v>189</v>
      </c>
      <c r="G891" s="31"/>
      <c r="H891" s="51"/>
      <c r="I891" s="31"/>
      <c r="J891" s="51"/>
    </row>
    <row r="892" spans="2:10" ht="24" thickBot="1">
      <c r="B892" s="221">
        <v>21020301</v>
      </c>
      <c r="C892" s="131" t="s">
        <v>643</v>
      </c>
      <c r="D892" s="25"/>
      <c r="E892" s="496">
        <v>31922905</v>
      </c>
      <c r="F892" s="53" t="s">
        <v>174</v>
      </c>
      <c r="G892" s="31">
        <v>17211.52</v>
      </c>
      <c r="H892" s="31">
        <v>22948.7</v>
      </c>
      <c r="I892" s="31">
        <v>18300</v>
      </c>
      <c r="J892" s="31">
        <v>22948</v>
      </c>
    </row>
    <row r="893" spans="2:10" ht="24" thickBot="1">
      <c r="B893" s="221">
        <v>21020302</v>
      </c>
      <c r="C893" s="131" t="s">
        <v>643</v>
      </c>
      <c r="D893" s="25"/>
      <c r="E893" s="496">
        <v>31922905</v>
      </c>
      <c r="F893" s="53" t="s">
        <v>175</v>
      </c>
      <c r="G893" s="31">
        <v>10217.48</v>
      </c>
      <c r="H893" s="31">
        <v>13623.31</v>
      </c>
      <c r="I893" s="31">
        <v>9320</v>
      </c>
      <c r="J893" s="31">
        <v>13623</v>
      </c>
    </row>
    <row r="894" spans="2:10" ht="24" thickBot="1">
      <c r="B894" s="221">
        <v>21020303</v>
      </c>
      <c r="C894" s="131" t="s">
        <v>643</v>
      </c>
      <c r="D894" s="25"/>
      <c r="E894" s="496">
        <v>31922905</v>
      </c>
      <c r="F894" s="53" t="s">
        <v>176</v>
      </c>
      <c r="G894" s="31">
        <v>623.29999999999995</v>
      </c>
      <c r="H894" s="51">
        <v>831.06</v>
      </c>
      <c r="I894" s="31">
        <v>530</v>
      </c>
      <c r="J894" s="51">
        <v>831</v>
      </c>
    </row>
    <row r="895" spans="2:10" ht="24" thickBot="1">
      <c r="B895" s="221">
        <v>21020304</v>
      </c>
      <c r="C895" s="131" t="s">
        <v>643</v>
      </c>
      <c r="D895" s="25"/>
      <c r="E895" s="496">
        <v>31922905</v>
      </c>
      <c r="F895" s="53" t="s">
        <v>177</v>
      </c>
      <c r="G895" s="31">
        <v>2432.13</v>
      </c>
      <c r="H895" s="51">
        <v>3242.85</v>
      </c>
      <c r="I895" s="31">
        <v>2950</v>
      </c>
      <c r="J895" s="51">
        <v>3242</v>
      </c>
    </row>
    <row r="896" spans="2:10" ht="24" thickBot="1">
      <c r="B896" s="221">
        <v>21020312</v>
      </c>
      <c r="C896" s="131" t="s">
        <v>643</v>
      </c>
      <c r="D896" s="25"/>
      <c r="E896" s="496">
        <v>31922905</v>
      </c>
      <c r="F896" s="53" t="s">
        <v>922</v>
      </c>
      <c r="G896" s="31"/>
      <c r="H896" s="51">
        <v>1680000</v>
      </c>
      <c r="I896" s="31">
        <v>1400000</v>
      </c>
      <c r="J896" s="51"/>
    </row>
    <row r="897" spans="2:10" ht="24" thickBot="1">
      <c r="B897" s="221">
        <v>21020315</v>
      </c>
      <c r="C897" s="131" t="s">
        <v>643</v>
      </c>
      <c r="D897" s="25"/>
      <c r="E897" s="496">
        <v>31922905</v>
      </c>
      <c r="F897" s="53" t="s">
        <v>183</v>
      </c>
      <c r="G897" s="31">
        <v>4164.62</v>
      </c>
      <c r="H897" s="51">
        <v>5552.84</v>
      </c>
      <c r="I897" s="31">
        <v>3980</v>
      </c>
      <c r="J897" s="51">
        <v>5552</v>
      </c>
    </row>
    <row r="898" spans="2:10" ht="24" thickBot="1">
      <c r="B898" s="221">
        <v>21020314</v>
      </c>
      <c r="C898" s="131" t="s">
        <v>643</v>
      </c>
      <c r="D898" s="25"/>
      <c r="E898" s="496">
        <v>31922905</v>
      </c>
      <c r="F898" s="53" t="s">
        <v>518</v>
      </c>
      <c r="G898" s="31"/>
      <c r="H898" s="51"/>
      <c r="I898" s="31"/>
      <c r="J898" s="51">
        <v>1680000</v>
      </c>
    </row>
    <row r="899" spans="2:10" ht="24" thickBot="1">
      <c r="B899" s="221">
        <v>21020305</v>
      </c>
      <c r="C899" s="131" t="s">
        <v>643</v>
      </c>
      <c r="D899" s="25"/>
      <c r="E899" s="496">
        <v>31922905</v>
      </c>
      <c r="F899" s="53" t="s">
        <v>519</v>
      </c>
      <c r="G899" s="31"/>
      <c r="H899" s="51"/>
      <c r="I899" s="31"/>
      <c r="J899" s="51"/>
    </row>
    <row r="900" spans="2:10" ht="23.4">
      <c r="B900" s="221">
        <v>21020306</v>
      </c>
      <c r="C900" s="131" t="s">
        <v>643</v>
      </c>
      <c r="D900" s="25"/>
      <c r="E900" s="496">
        <v>31922905</v>
      </c>
      <c r="F900" s="53" t="s">
        <v>520</v>
      </c>
      <c r="G900" s="31"/>
      <c r="H900" s="51"/>
      <c r="I900" s="31"/>
      <c r="J900" s="51">
        <v>5552</v>
      </c>
    </row>
    <row r="901" spans="2:10" ht="24" thickBot="1">
      <c r="B901" s="222">
        <v>21020600</v>
      </c>
      <c r="C901" s="145"/>
      <c r="D901" s="223"/>
      <c r="E901" s="497"/>
      <c r="F901" s="216" t="s">
        <v>192</v>
      </c>
      <c r="G901" s="31"/>
      <c r="H901" s="51"/>
      <c r="I901" s="31"/>
      <c r="J901" s="51"/>
    </row>
    <row r="902" spans="2:10" ht="23.4">
      <c r="B902" s="286">
        <v>21020605</v>
      </c>
      <c r="C902" s="164" t="s">
        <v>643</v>
      </c>
      <c r="D902" s="225"/>
      <c r="E902" s="496">
        <v>31922905</v>
      </c>
      <c r="F902" s="49" t="s">
        <v>195</v>
      </c>
      <c r="G902" s="31"/>
      <c r="H902" s="51"/>
      <c r="I902" s="31"/>
      <c r="J902" s="51"/>
    </row>
    <row r="903" spans="2:10" ht="23.4">
      <c r="B903" s="227">
        <v>22020000</v>
      </c>
      <c r="C903" s="146"/>
      <c r="D903" s="228"/>
      <c r="E903" s="498"/>
      <c r="F903" s="44" t="s">
        <v>200</v>
      </c>
      <c r="G903" s="31"/>
      <c r="H903" s="51"/>
      <c r="I903" s="31"/>
      <c r="J903" s="51"/>
    </row>
    <row r="904" spans="2:10" ht="24" thickBot="1">
      <c r="B904" s="227">
        <v>22020100</v>
      </c>
      <c r="C904" s="164" t="s">
        <v>643</v>
      </c>
      <c r="D904" s="228"/>
      <c r="E904" s="498"/>
      <c r="F904" s="44" t="s">
        <v>201</v>
      </c>
      <c r="G904" s="31"/>
      <c r="H904" s="51"/>
      <c r="I904" s="31"/>
      <c r="J904" s="51"/>
    </row>
    <row r="905" spans="2:10" ht="24" thickBot="1">
      <c r="B905" s="29">
        <v>22020101</v>
      </c>
      <c r="C905" s="131" t="s">
        <v>643</v>
      </c>
      <c r="D905" s="25"/>
      <c r="E905" s="496">
        <v>31922905</v>
      </c>
      <c r="F905" s="30" t="s">
        <v>202</v>
      </c>
      <c r="G905" s="31">
        <v>100000</v>
      </c>
      <c r="H905" s="51">
        <v>200000</v>
      </c>
      <c r="I905" s="31">
        <v>100000</v>
      </c>
      <c r="J905" s="51">
        <v>200000</v>
      </c>
    </row>
    <row r="906" spans="2:10" ht="24" thickBot="1">
      <c r="B906" s="29">
        <v>22020102</v>
      </c>
      <c r="C906" s="131" t="s">
        <v>643</v>
      </c>
      <c r="D906" s="25"/>
      <c r="E906" s="496">
        <v>31922905</v>
      </c>
      <c r="F906" s="30" t="s">
        <v>203</v>
      </c>
      <c r="G906" s="31"/>
      <c r="H906" s="51"/>
      <c r="I906" s="31"/>
      <c r="J906" s="51"/>
    </row>
    <row r="907" spans="2:10" ht="24" thickBot="1">
      <c r="B907" s="29">
        <v>22020103</v>
      </c>
      <c r="C907" s="131" t="s">
        <v>643</v>
      </c>
      <c r="D907" s="25"/>
      <c r="E907" s="496">
        <v>31922905</v>
      </c>
      <c r="F907" s="30" t="s">
        <v>204</v>
      </c>
      <c r="G907" s="31"/>
      <c r="H907" s="51"/>
      <c r="I907" s="31"/>
      <c r="J907" s="51"/>
    </row>
    <row r="908" spans="2:10" ht="23.4">
      <c r="B908" s="29">
        <v>22020104</v>
      </c>
      <c r="C908" s="131" t="s">
        <v>643</v>
      </c>
      <c r="D908" s="25"/>
      <c r="E908" s="496">
        <v>31922905</v>
      </c>
      <c r="F908" s="30" t="s">
        <v>205</v>
      </c>
      <c r="G908" s="31"/>
      <c r="H908" s="51"/>
      <c r="I908" s="31"/>
      <c r="J908" s="51"/>
    </row>
    <row r="909" spans="2:10" ht="24" thickBot="1">
      <c r="B909" s="227">
        <v>22020300</v>
      </c>
      <c r="C909" s="146"/>
      <c r="D909" s="228"/>
      <c r="E909" s="498"/>
      <c r="F909" s="44" t="s">
        <v>209</v>
      </c>
      <c r="G909" s="31"/>
      <c r="H909" s="51"/>
      <c r="I909" s="31"/>
      <c r="J909" s="51"/>
    </row>
    <row r="910" spans="2:10" ht="24" thickBot="1">
      <c r="B910" s="29">
        <v>22020310</v>
      </c>
      <c r="C910" s="164" t="s">
        <v>643</v>
      </c>
      <c r="D910" s="104"/>
      <c r="E910" s="496">
        <v>31922905</v>
      </c>
      <c r="F910" s="30" t="s">
        <v>216</v>
      </c>
      <c r="G910" s="31">
        <v>4000000</v>
      </c>
      <c r="H910" s="51">
        <v>7000000</v>
      </c>
      <c r="I910" s="31">
        <v>6000000</v>
      </c>
      <c r="J910" s="51">
        <v>7000000</v>
      </c>
    </row>
    <row r="911" spans="2:10" ht="23.4">
      <c r="B911" s="29"/>
      <c r="C911" s="164" t="s">
        <v>643</v>
      </c>
      <c r="D911" s="104"/>
      <c r="E911" s="496">
        <v>31922905</v>
      </c>
      <c r="F911" s="30" t="s">
        <v>218</v>
      </c>
      <c r="G911" s="31"/>
      <c r="H911" s="51"/>
      <c r="I911" s="31"/>
      <c r="J911" s="51"/>
    </row>
    <row r="912" spans="2:10" ht="44.4">
      <c r="B912" s="227">
        <v>22040000</v>
      </c>
      <c r="C912" s="146"/>
      <c r="D912" s="228"/>
      <c r="E912" s="498"/>
      <c r="F912" s="44" t="s">
        <v>258</v>
      </c>
      <c r="G912" s="31"/>
      <c r="H912" s="51"/>
      <c r="I912" s="31"/>
      <c r="J912" s="51"/>
    </row>
    <row r="913" spans="2:10" ht="23.4">
      <c r="B913" s="227">
        <v>22040100</v>
      </c>
      <c r="C913" s="146"/>
      <c r="D913" s="228"/>
      <c r="E913" s="498"/>
      <c r="F913" s="44" t="s">
        <v>259</v>
      </c>
      <c r="G913" s="31"/>
      <c r="H913" s="51"/>
      <c r="I913" s="31"/>
      <c r="J913" s="51"/>
    </row>
    <row r="914" spans="2:10" ht="23.4">
      <c r="B914" s="29">
        <v>22040109</v>
      </c>
      <c r="C914" s="164" t="s">
        <v>643</v>
      </c>
      <c r="D914" s="104"/>
      <c r="E914" s="488"/>
      <c r="F914" s="53" t="s">
        <v>260</v>
      </c>
      <c r="G914" s="31">
        <v>1000000</v>
      </c>
      <c r="H914" s="51">
        <v>2000000</v>
      </c>
      <c r="I914" s="31">
        <v>1500000</v>
      </c>
      <c r="J914" s="51">
        <v>2000000</v>
      </c>
    </row>
    <row r="915" spans="2:10" ht="23.4">
      <c r="B915" s="227"/>
      <c r="C915" s="146"/>
      <c r="D915" s="228"/>
      <c r="E915" s="498"/>
      <c r="F915" s="44" t="s">
        <v>161</v>
      </c>
      <c r="G915" s="65">
        <f>SUM(G886:G902)</f>
        <v>96782.819999999992</v>
      </c>
      <c r="H915" s="65">
        <f>SUM(H886:H902)</f>
        <v>1809043.8</v>
      </c>
      <c r="I915" s="65">
        <v>1507465</v>
      </c>
      <c r="J915" s="65">
        <v>2294593</v>
      </c>
    </row>
    <row r="916" spans="2:10" ht="24" thickBot="1">
      <c r="B916" s="117"/>
      <c r="C916" s="137"/>
      <c r="D916" s="118"/>
      <c r="E916" s="491"/>
      <c r="F916" s="242" t="s">
        <v>200</v>
      </c>
      <c r="G916" s="230">
        <f>SUM(G905:G914)</f>
        <v>5100000</v>
      </c>
      <c r="H916" s="230">
        <f>SUM(H905:H914)</f>
        <v>9200000</v>
      </c>
      <c r="I916" s="230">
        <v>7600000</v>
      </c>
      <c r="J916" s="230">
        <v>9200000</v>
      </c>
    </row>
    <row r="917" spans="2:10" ht="27.9" customHeight="1" thickBot="1">
      <c r="B917" s="283"/>
      <c r="C917" s="149"/>
      <c r="D917" s="287"/>
      <c r="E917" s="499"/>
      <c r="F917" s="263" t="s">
        <v>292</v>
      </c>
      <c r="G917" s="288">
        <f>G915+G916</f>
        <v>5196782.82</v>
      </c>
      <c r="H917" s="288">
        <f>H915+H916</f>
        <v>11009043.800000001</v>
      </c>
      <c r="I917" s="288">
        <v>9107465</v>
      </c>
      <c r="J917" s="288">
        <v>11494593</v>
      </c>
    </row>
    <row r="918" spans="2:10" ht="25.2">
      <c r="B918" s="721" t="s">
        <v>786</v>
      </c>
      <c r="C918" s="722"/>
      <c r="D918" s="722"/>
      <c r="E918" s="722"/>
      <c r="F918" s="722"/>
      <c r="G918" s="722"/>
      <c r="H918" s="722"/>
      <c r="I918" s="722"/>
      <c r="J918" s="723"/>
    </row>
    <row r="919" spans="2:10" ht="22.2">
      <c r="B919" s="718" t="s">
        <v>479</v>
      </c>
      <c r="C919" s="719"/>
      <c r="D919" s="719"/>
      <c r="E919" s="719"/>
      <c r="F919" s="719"/>
      <c r="G919" s="719"/>
      <c r="H919" s="719"/>
      <c r="I919" s="719"/>
      <c r="J919" s="720"/>
    </row>
    <row r="920" spans="2:10" ht="22.2">
      <c r="B920" s="718" t="s">
        <v>987</v>
      </c>
      <c r="C920" s="719"/>
      <c r="D920" s="719"/>
      <c r="E920" s="719"/>
      <c r="F920" s="719"/>
      <c r="G920" s="719"/>
      <c r="H920" s="719"/>
      <c r="I920" s="719"/>
      <c r="J920" s="720"/>
    </row>
    <row r="921" spans="2:10" ht="18.75" customHeight="1" thickBot="1">
      <c r="B921" s="724" t="s">
        <v>273</v>
      </c>
      <c r="C921" s="724"/>
      <c r="D921" s="724"/>
      <c r="E921" s="724"/>
      <c r="F921" s="724"/>
      <c r="G921" s="724"/>
      <c r="H921" s="724"/>
      <c r="I921" s="724"/>
      <c r="J921" s="724"/>
    </row>
    <row r="922" spans="2:10" ht="22.8" thickBot="1">
      <c r="B922" s="725" t="s">
        <v>963</v>
      </c>
      <c r="C922" s="726"/>
      <c r="D922" s="726"/>
      <c r="E922" s="726"/>
      <c r="F922" s="726"/>
      <c r="G922" s="726"/>
      <c r="H922" s="726"/>
      <c r="I922" s="726"/>
      <c r="J922" s="727"/>
    </row>
    <row r="923" spans="2:10" s="52" customFormat="1" ht="70.8" thickBot="1">
      <c r="B923" s="20" t="s">
        <v>459</v>
      </c>
      <c r="C923" s="128" t="s">
        <v>455</v>
      </c>
      <c r="D923" s="99" t="s">
        <v>451</v>
      </c>
      <c r="E923" s="487" t="s">
        <v>454</v>
      </c>
      <c r="F923" s="100" t="s">
        <v>1</v>
      </c>
      <c r="G923" s="20" t="s">
        <v>936</v>
      </c>
      <c r="H923" s="20" t="s">
        <v>935</v>
      </c>
      <c r="I923" s="20" t="s">
        <v>934</v>
      </c>
      <c r="J923" s="20" t="s">
        <v>988</v>
      </c>
    </row>
    <row r="924" spans="2:10" ht="23.4">
      <c r="B924" s="235">
        <v>20000000</v>
      </c>
      <c r="C924" s="151"/>
      <c r="D924" s="236"/>
      <c r="E924" s="500"/>
      <c r="F924" s="237" t="s">
        <v>160</v>
      </c>
      <c r="G924" s="238"/>
      <c r="H924" s="239"/>
      <c r="I924" s="239"/>
      <c r="J924" s="239"/>
    </row>
    <row r="925" spans="2:10" ht="23.4">
      <c r="B925" s="215">
        <v>21000000</v>
      </c>
      <c r="C925" s="142"/>
      <c r="D925" s="77"/>
      <c r="E925" s="494"/>
      <c r="F925" s="216" t="s">
        <v>161</v>
      </c>
      <c r="G925" s="208"/>
      <c r="H925" s="217"/>
      <c r="I925" s="217"/>
      <c r="J925" s="217"/>
    </row>
    <row r="926" spans="2:10" ht="24" thickBot="1">
      <c r="B926" s="215">
        <v>21010000</v>
      </c>
      <c r="C926" s="142"/>
      <c r="D926" s="77"/>
      <c r="E926" s="494"/>
      <c r="F926" s="216" t="s">
        <v>162</v>
      </c>
      <c r="G926" s="208"/>
      <c r="H926" s="217"/>
      <c r="I926" s="217"/>
      <c r="J926" s="217"/>
    </row>
    <row r="927" spans="2:10" ht="24" thickBot="1">
      <c r="B927" s="221">
        <v>21010103</v>
      </c>
      <c r="C927" s="164" t="s">
        <v>643</v>
      </c>
      <c r="D927" s="25"/>
      <c r="E927" s="496">
        <v>31922905</v>
      </c>
      <c r="F927" s="49" t="s">
        <v>164</v>
      </c>
      <c r="G927" s="31">
        <v>1420211.1</v>
      </c>
      <c r="H927" s="51">
        <v>2409887.2599999998</v>
      </c>
      <c r="I927" s="51">
        <v>2100300</v>
      </c>
      <c r="J927" s="51">
        <v>4315461</v>
      </c>
    </row>
    <row r="928" spans="2:10" ht="24" thickBot="1">
      <c r="B928" s="221">
        <v>21010104</v>
      </c>
      <c r="C928" s="164" t="s">
        <v>643</v>
      </c>
      <c r="D928" s="25"/>
      <c r="E928" s="496">
        <v>31922905</v>
      </c>
      <c r="F928" s="49" t="s">
        <v>165</v>
      </c>
      <c r="G928" s="31">
        <v>1920001.9</v>
      </c>
      <c r="H928" s="51">
        <v>2816311.03</v>
      </c>
      <c r="I928" s="51">
        <v>2186713</v>
      </c>
      <c r="J928" s="51">
        <v>4531845</v>
      </c>
    </row>
    <row r="929" spans="2:10" ht="24" thickBot="1">
      <c r="B929" s="221">
        <v>21010105</v>
      </c>
      <c r="C929" s="164" t="s">
        <v>643</v>
      </c>
      <c r="D929" s="25"/>
      <c r="E929" s="496">
        <v>31922905</v>
      </c>
      <c r="F929" s="49" t="s">
        <v>166</v>
      </c>
      <c r="G929" s="31">
        <v>2300201.2000000002</v>
      </c>
      <c r="H929" s="51">
        <v>3356606.84</v>
      </c>
      <c r="I929" s="51">
        <v>2800400</v>
      </c>
      <c r="J929" s="51">
        <v>14976983</v>
      </c>
    </row>
    <row r="930" spans="2:10" ht="24" thickBot="1">
      <c r="B930" s="221">
        <v>21010106</v>
      </c>
      <c r="C930" s="164" t="s">
        <v>643</v>
      </c>
      <c r="D930" s="25"/>
      <c r="E930" s="496">
        <v>31922905</v>
      </c>
      <c r="F930" s="49" t="s">
        <v>167</v>
      </c>
      <c r="G930" s="31"/>
      <c r="H930" s="51"/>
      <c r="I930" s="51"/>
      <c r="J930" s="51"/>
    </row>
    <row r="931" spans="2:10" ht="23.4">
      <c r="B931" s="240"/>
      <c r="C931" s="164" t="s">
        <v>643</v>
      </c>
      <c r="D931" s="25"/>
      <c r="E931" s="496">
        <v>31922905</v>
      </c>
      <c r="F931" s="53" t="s">
        <v>679</v>
      </c>
      <c r="G931" s="31"/>
      <c r="H931" s="51"/>
      <c r="I931" s="51"/>
      <c r="J931" s="51"/>
    </row>
    <row r="932" spans="2:10" ht="45" thickBot="1">
      <c r="B932" s="215">
        <v>21020300</v>
      </c>
      <c r="C932" s="142"/>
      <c r="D932" s="77"/>
      <c r="E932" s="494"/>
      <c r="F932" s="216" t="s">
        <v>189</v>
      </c>
      <c r="G932" s="31"/>
      <c r="H932" s="51"/>
      <c r="I932" s="51"/>
      <c r="J932" s="51"/>
    </row>
    <row r="933" spans="2:10" ht="24" thickBot="1">
      <c r="B933" s="221">
        <v>21020301</v>
      </c>
      <c r="C933" s="164" t="s">
        <v>643</v>
      </c>
      <c r="D933" s="25"/>
      <c r="E933" s="496">
        <v>31922905</v>
      </c>
      <c r="F933" s="53" t="s">
        <v>174</v>
      </c>
      <c r="G933" s="31"/>
      <c r="H933" s="51"/>
      <c r="I933" s="51"/>
      <c r="J933" s="51">
        <v>352419</v>
      </c>
    </row>
    <row r="934" spans="2:10" ht="24" thickBot="1">
      <c r="B934" s="221">
        <v>21020302</v>
      </c>
      <c r="C934" s="164" t="s">
        <v>643</v>
      </c>
      <c r="D934" s="25"/>
      <c r="E934" s="496">
        <v>31922905</v>
      </c>
      <c r="F934" s="53" t="s">
        <v>175</v>
      </c>
      <c r="G934" s="31"/>
      <c r="H934" s="51"/>
      <c r="I934" s="51"/>
      <c r="J934" s="51">
        <v>1266863</v>
      </c>
    </row>
    <row r="935" spans="2:10" ht="24" thickBot="1">
      <c r="B935" s="221">
        <v>21020303</v>
      </c>
      <c r="C935" s="164" t="s">
        <v>643</v>
      </c>
      <c r="D935" s="25"/>
      <c r="E935" s="496">
        <v>31922905</v>
      </c>
      <c r="F935" s="53" t="s">
        <v>176</v>
      </c>
      <c r="G935" s="31"/>
      <c r="H935" s="51"/>
      <c r="I935" s="51"/>
      <c r="J935" s="51">
        <v>513670</v>
      </c>
    </row>
    <row r="936" spans="2:10" ht="24" thickBot="1">
      <c r="B936" s="221">
        <v>21020304</v>
      </c>
      <c r="C936" s="164" t="s">
        <v>643</v>
      </c>
      <c r="D936" s="25"/>
      <c r="E936" s="496">
        <v>31922905</v>
      </c>
      <c r="F936" s="53" t="s">
        <v>177</v>
      </c>
      <c r="G936" s="31"/>
      <c r="H936" s="51"/>
      <c r="I936" s="51"/>
      <c r="J936" s="51">
        <v>80740</v>
      </c>
    </row>
    <row r="937" spans="2:10" ht="24" thickBot="1">
      <c r="B937" s="221">
        <v>21020312</v>
      </c>
      <c r="C937" s="164" t="s">
        <v>643</v>
      </c>
      <c r="D937" s="25"/>
      <c r="E937" s="496">
        <v>31922905</v>
      </c>
      <c r="F937" s="53" t="s">
        <v>180</v>
      </c>
      <c r="G937" s="31"/>
      <c r="H937" s="51"/>
      <c r="I937" s="51"/>
      <c r="J937" s="51">
        <v>320654</v>
      </c>
    </row>
    <row r="938" spans="2:10" ht="24" thickBot="1">
      <c r="B938" s="221">
        <v>21020315</v>
      </c>
      <c r="C938" s="164" t="s">
        <v>643</v>
      </c>
      <c r="D938" s="25"/>
      <c r="E938" s="496">
        <v>31922905</v>
      </c>
      <c r="F938" s="53" t="s">
        <v>183</v>
      </c>
      <c r="G938" s="31"/>
      <c r="H938" s="51"/>
      <c r="I938" s="51"/>
      <c r="J938" s="51"/>
    </row>
    <row r="939" spans="2:10" ht="24" thickBot="1">
      <c r="B939" s="221">
        <v>21020314</v>
      </c>
      <c r="C939" s="131" t="s">
        <v>643</v>
      </c>
      <c r="D939" s="25"/>
      <c r="E939" s="496">
        <v>31922905</v>
      </c>
      <c r="F939" s="53" t="s">
        <v>518</v>
      </c>
      <c r="G939" s="31"/>
      <c r="H939" s="51"/>
      <c r="I939" s="51"/>
      <c r="J939" s="51"/>
    </row>
    <row r="940" spans="2:10" ht="24" thickBot="1">
      <c r="B940" s="221">
        <v>21020305</v>
      </c>
      <c r="C940" s="131" t="s">
        <v>643</v>
      </c>
      <c r="D940" s="25"/>
      <c r="E940" s="496">
        <v>31922905</v>
      </c>
      <c r="F940" s="53" t="s">
        <v>519</v>
      </c>
      <c r="G940" s="31"/>
      <c r="H940" s="51"/>
      <c r="I940" s="51"/>
      <c r="J940" s="51"/>
    </row>
    <row r="941" spans="2:10" ht="23.4">
      <c r="B941" s="221">
        <v>21020306</v>
      </c>
      <c r="C941" s="131" t="s">
        <v>643</v>
      </c>
      <c r="D941" s="25"/>
      <c r="E941" s="496">
        <v>31922905</v>
      </c>
      <c r="F941" s="53" t="s">
        <v>520</v>
      </c>
      <c r="G941" s="31"/>
      <c r="H941" s="51"/>
      <c r="I941" s="51"/>
      <c r="J941" s="51"/>
    </row>
    <row r="942" spans="2:10" ht="24" thickBot="1">
      <c r="B942" s="215">
        <v>21020400</v>
      </c>
      <c r="C942" s="142"/>
      <c r="D942" s="77"/>
      <c r="E942" s="494"/>
      <c r="F942" s="216" t="s">
        <v>190</v>
      </c>
      <c r="G942" s="31"/>
      <c r="H942" s="51"/>
      <c r="I942" s="51"/>
      <c r="J942" s="51"/>
    </row>
    <row r="943" spans="2:10" ht="24" thickBot="1">
      <c r="B943" s="221">
        <v>21020401</v>
      </c>
      <c r="C943" s="164" t="s">
        <v>643</v>
      </c>
      <c r="D943" s="25"/>
      <c r="E943" s="496">
        <v>31922905</v>
      </c>
      <c r="F943" s="53" t="s">
        <v>174</v>
      </c>
      <c r="G943" s="31">
        <v>230309.1</v>
      </c>
      <c r="H943" s="51">
        <v>458641.17</v>
      </c>
      <c r="I943" s="51">
        <v>356200</v>
      </c>
      <c r="J943" s="51">
        <v>1204761</v>
      </c>
    </row>
    <row r="944" spans="2:10" ht="24" thickBot="1">
      <c r="B944" s="221">
        <v>21020402</v>
      </c>
      <c r="C944" s="164" t="s">
        <v>643</v>
      </c>
      <c r="D944" s="25"/>
      <c r="E944" s="496">
        <v>31922905</v>
      </c>
      <c r="F944" s="53" t="s">
        <v>175</v>
      </c>
      <c r="G944" s="31">
        <v>190320.11</v>
      </c>
      <c r="H944" s="31">
        <v>251795.31</v>
      </c>
      <c r="I944" s="31">
        <v>201700</v>
      </c>
      <c r="J944" s="31">
        <v>606420</v>
      </c>
    </row>
    <row r="945" spans="2:10" ht="24" thickBot="1">
      <c r="B945" s="221">
        <v>21020403</v>
      </c>
      <c r="C945" s="164" t="s">
        <v>643</v>
      </c>
      <c r="D945" s="25"/>
      <c r="E945" s="496">
        <v>31922905</v>
      </c>
      <c r="F945" s="53" t="s">
        <v>176</v>
      </c>
      <c r="G945" s="31">
        <v>530120.1</v>
      </c>
      <c r="H945" s="31">
        <v>844728.83</v>
      </c>
      <c r="I945" s="31">
        <v>649300</v>
      </c>
      <c r="J945" s="31">
        <v>583329</v>
      </c>
    </row>
    <row r="946" spans="2:10" ht="24" thickBot="1">
      <c r="B946" s="221">
        <v>21020404</v>
      </c>
      <c r="C946" s="164" t="s">
        <v>643</v>
      </c>
      <c r="D946" s="25"/>
      <c r="E946" s="496">
        <v>31922905</v>
      </c>
      <c r="F946" s="53" t="s">
        <v>177</v>
      </c>
      <c r="G946" s="31">
        <v>20200.11</v>
      </c>
      <c r="H946" s="31">
        <v>34927.019999999997</v>
      </c>
      <c r="I946" s="31">
        <v>30200</v>
      </c>
      <c r="J946" s="31">
        <v>82450</v>
      </c>
    </row>
    <row r="947" spans="2:10" ht="24" thickBot="1">
      <c r="B947" s="221">
        <v>21020412</v>
      </c>
      <c r="C947" s="164" t="s">
        <v>643</v>
      </c>
      <c r="D947" s="25"/>
      <c r="E947" s="496">
        <v>31922905</v>
      </c>
      <c r="F947" s="53" t="s">
        <v>923</v>
      </c>
      <c r="G947" s="31"/>
      <c r="H947" s="51">
        <v>6510000</v>
      </c>
      <c r="I947" s="51">
        <v>6100000</v>
      </c>
      <c r="J947" s="51">
        <v>173230</v>
      </c>
    </row>
    <row r="948" spans="2:10" ht="23.4">
      <c r="B948" s="221">
        <v>21020415</v>
      </c>
      <c r="C948" s="164" t="s">
        <v>643</v>
      </c>
      <c r="D948" s="25"/>
      <c r="E948" s="496">
        <v>31922905</v>
      </c>
      <c r="F948" s="53" t="s">
        <v>183</v>
      </c>
      <c r="G948" s="31">
        <v>38130.1</v>
      </c>
      <c r="H948" s="51">
        <v>63948.83</v>
      </c>
      <c r="I948" s="51">
        <v>46700</v>
      </c>
      <c r="J948" s="51"/>
    </row>
    <row r="949" spans="2:10" ht="24" thickBot="1">
      <c r="B949" s="215">
        <v>21020500</v>
      </c>
      <c r="C949" s="142"/>
      <c r="D949" s="77"/>
      <c r="E949" s="494"/>
      <c r="F949" s="216" t="s">
        <v>191</v>
      </c>
      <c r="G949" s="31"/>
      <c r="H949" s="51"/>
      <c r="I949" s="51"/>
      <c r="J949" s="51"/>
    </row>
    <row r="950" spans="2:10" ht="24" thickBot="1">
      <c r="B950" s="221">
        <v>21020501</v>
      </c>
      <c r="C950" s="164" t="s">
        <v>643</v>
      </c>
      <c r="D950" s="25"/>
      <c r="E950" s="496">
        <v>31922905</v>
      </c>
      <c r="F950" s="53" t="s">
        <v>174</v>
      </c>
      <c r="G950" s="31">
        <v>390112.11</v>
      </c>
      <c r="H950" s="307">
        <v>646196.77</v>
      </c>
      <c r="I950" s="307">
        <v>479900</v>
      </c>
      <c r="J950" s="307">
        <v>1651825</v>
      </c>
    </row>
    <row r="951" spans="2:10" ht="24" thickBot="1">
      <c r="B951" s="286">
        <v>21020502</v>
      </c>
      <c r="C951" s="164" t="s">
        <v>643</v>
      </c>
      <c r="D951" s="225"/>
      <c r="E951" s="496">
        <v>31922905</v>
      </c>
      <c r="F951" s="53" t="s">
        <v>175</v>
      </c>
      <c r="G951" s="31">
        <v>230101.1</v>
      </c>
      <c r="H951" s="307">
        <v>369255.29</v>
      </c>
      <c r="I951" s="307">
        <v>286200</v>
      </c>
      <c r="J951" s="307">
        <v>564679</v>
      </c>
    </row>
    <row r="952" spans="2:10" ht="24" thickBot="1">
      <c r="B952" s="286">
        <v>21020503</v>
      </c>
      <c r="C952" s="164" t="s">
        <v>643</v>
      </c>
      <c r="D952" s="225"/>
      <c r="E952" s="496">
        <v>31922905</v>
      </c>
      <c r="F952" s="53" t="s">
        <v>176</v>
      </c>
      <c r="G952" s="31">
        <v>702210.11</v>
      </c>
      <c r="H952" s="307">
        <v>992045.15</v>
      </c>
      <c r="I952" s="307">
        <v>877200</v>
      </c>
      <c r="J952" s="307">
        <v>580075</v>
      </c>
    </row>
    <row r="953" spans="2:10" ht="24" thickBot="1">
      <c r="B953" s="286">
        <v>21020504</v>
      </c>
      <c r="C953" s="164" t="s">
        <v>643</v>
      </c>
      <c r="D953" s="225"/>
      <c r="E953" s="496">
        <v>31922905</v>
      </c>
      <c r="F953" s="53" t="s">
        <v>177</v>
      </c>
      <c r="G953" s="31">
        <v>420111.2</v>
      </c>
      <c r="H953" s="307">
        <v>748044</v>
      </c>
      <c r="I953" s="307">
        <v>549500</v>
      </c>
      <c r="J953" s="307">
        <v>187460</v>
      </c>
    </row>
    <row r="954" spans="2:10" ht="24" thickBot="1">
      <c r="B954" s="286">
        <v>21020512</v>
      </c>
      <c r="C954" s="164" t="s">
        <v>643</v>
      </c>
      <c r="D954" s="225"/>
      <c r="E954" s="496">
        <v>31922905</v>
      </c>
      <c r="F954" s="53" t="s">
        <v>180</v>
      </c>
      <c r="G954" s="31"/>
      <c r="H954" s="307"/>
      <c r="I954" s="307"/>
      <c r="J954" s="307"/>
    </row>
    <row r="955" spans="2:10" ht="23.4">
      <c r="B955" s="286">
        <v>21020515</v>
      </c>
      <c r="C955" s="164" t="s">
        <v>643</v>
      </c>
      <c r="D955" s="225"/>
      <c r="E955" s="496">
        <v>31922905</v>
      </c>
      <c r="F955" s="53" t="s">
        <v>183</v>
      </c>
      <c r="G955" s="31">
        <v>62900.7</v>
      </c>
      <c r="H955" s="307" t="s">
        <v>898</v>
      </c>
      <c r="I955" s="307">
        <v>86300</v>
      </c>
      <c r="J955" s="307">
        <v>167567</v>
      </c>
    </row>
    <row r="956" spans="2:10" ht="24" thickBot="1">
      <c r="B956" s="222">
        <v>21020600</v>
      </c>
      <c r="C956" s="145"/>
      <c r="D956" s="223"/>
      <c r="E956" s="497"/>
      <c r="F956" s="216" t="s">
        <v>192</v>
      </c>
      <c r="G956" s="31"/>
      <c r="H956" s="51"/>
      <c r="I956" s="51"/>
      <c r="J956" s="51"/>
    </row>
    <row r="957" spans="2:10" ht="23.4">
      <c r="B957" s="286">
        <v>21020605</v>
      </c>
      <c r="C957" s="131" t="s">
        <v>643</v>
      </c>
      <c r="D957" s="25"/>
      <c r="E957" s="496">
        <v>31922905</v>
      </c>
      <c r="F957" s="49" t="s">
        <v>195</v>
      </c>
      <c r="G957" s="31"/>
      <c r="H957" s="51"/>
      <c r="I957" s="51"/>
      <c r="J957" s="51"/>
    </row>
    <row r="958" spans="2:10" ht="24" thickBot="1">
      <c r="B958" s="222">
        <v>21020600</v>
      </c>
      <c r="C958" s="145"/>
      <c r="D958" s="223"/>
      <c r="E958" s="497"/>
      <c r="F958" s="216" t="s">
        <v>192</v>
      </c>
      <c r="G958" s="31"/>
      <c r="H958" s="51"/>
      <c r="I958" s="51"/>
      <c r="J958" s="51"/>
    </row>
    <row r="959" spans="2:10" ht="23.4">
      <c r="B959" s="286">
        <v>21020605</v>
      </c>
      <c r="C959" s="131" t="s">
        <v>643</v>
      </c>
      <c r="D959" s="25"/>
      <c r="E959" s="496">
        <v>31922905</v>
      </c>
      <c r="F959" s="49" t="s">
        <v>195</v>
      </c>
      <c r="G959" s="31"/>
      <c r="H959" s="308"/>
      <c r="I959" s="308"/>
      <c r="J959" s="308"/>
    </row>
    <row r="960" spans="2:10" ht="23.4">
      <c r="B960" s="227">
        <v>22020000</v>
      </c>
      <c r="C960" s="146"/>
      <c r="D960" s="228"/>
      <c r="E960" s="498"/>
      <c r="F960" s="44" t="s">
        <v>200</v>
      </c>
      <c r="G960" s="31"/>
      <c r="H960" s="308"/>
      <c r="I960" s="308"/>
      <c r="J960" s="308"/>
    </row>
    <row r="961" spans="2:10" ht="23.4">
      <c r="B961" s="227">
        <v>22020100</v>
      </c>
      <c r="C961" s="146"/>
      <c r="D961" s="228"/>
      <c r="E961" s="498"/>
      <c r="F961" s="44" t="s">
        <v>201</v>
      </c>
      <c r="G961" s="31"/>
      <c r="H961" s="308"/>
      <c r="I961" s="308"/>
      <c r="J961" s="308"/>
    </row>
    <row r="962" spans="2:10" ht="24" thickBot="1">
      <c r="B962" s="84">
        <v>22020101</v>
      </c>
      <c r="C962" s="164" t="s">
        <v>645</v>
      </c>
      <c r="D962" s="104"/>
      <c r="E962" s="517"/>
      <c r="F962" s="305" t="s">
        <v>202</v>
      </c>
      <c r="G962" s="31"/>
      <c r="H962" s="308"/>
      <c r="I962" s="308"/>
      <c r="J962" s="308"/>
    </row>
    <row r="963" spans="2:10" ht="24" thickBot="1">
      <c r="B963" s="84">
        <v>22020102</v>
      </c>
      <c r="C963" s="164" t="s">
        <v>645</v>
      </c>
      <c r="D963" s="104"/>
      <c r="E963" s="496">
        <v>31922905</v>
      </c>
      <c r="F963" s="305" t="s">
        <v>203</v>
      </c>
      <c r="G963" s="31">
        <v>120000</v>
      </c>
      <c r="H963" s="307">
        <v>200000</v>
      </c>
      <c r="I963" s="307">
        <v>150000</v>
      </c>
      <c r="J963" s="307">
        <v>200000</v>
      </c>
    </row>
    <row r="964" spans="2:10" ht="24" thickBot="1">
      <c r="B964" s="84">
        <v>22020103</v>
      </c>
      <c r="C964" s="131" t="s">
        <v>643</v>
      </c>
      <c r="D964" s="25"/>
      <c r="E964" s="496">
        <v>31922905</v>
      </c>
      <c r="F964" s="305" t="s">
        <v>204</v>
      </c>
      <c r="G964" s="31"/>
      <c r="H964" s="307"/>
      <c r="I964" s="307"/>
      <c r="J964" s="307"/>
    </row>
    <row r="965" spans="2:10" ht="23.4">
      <c r="B965" s="84">
        <v>22020104</v>
      </c>
      <c r="C965" s="131" t="s">
        <v>643</v>
      </c>
      <c r="D965" s="25"/>
      <c r="E965" s="496">
        <v>31922905</v>
      </c>
      <c r="F965" s="305" t="s">
        <v>205</v>
      </c>
      <c r="G965" s="31"/>
      <c r="H965" s="51"/>
      <c r="I965" s="51"/>
      <c r="J965" s="51"/>
    </row>
    <row r="966" spans="2:10" ht="24" thickBot="1">
      <c r="B966" s="227">
        <v>22020300</v>
      </c>
      <c r="C966" s="146"/>
      <c r="D966" s="228"/>
      <c r="E966" s="498"/>
      <c r="F966" s="44" t="s">
        <v>209</v>
      </c>
      <c r="G966" s="31"/>
      <c r="H966" s="51"/>
      <c r="I966" s="51"/>
      <c r="J966" s="51"/>
    </row>
    <row r="967" spans="2:10" ht="24" thickBot="1">
      <c r="B967" s="29">
        <v>22020311</v>
      </c>
      <c r="C967" s="164" t="s">
        <v>643</v>
      </c>
      <c r="D967" s="104"/>
      <c r="E967" s="496">
        <v>31922905</v>
      </c>
      <c r="F967" s="30" t="s">
        <v>217</v>
      </c>
      <c r="G967" s="31"/>
      <c r="H967" s="51">
        <v>7000000</v>
      </c>
      <c r="I967" s="51">
        <v>4000000</v>
      </c>
      <c r="J967" s="51">
        <v>8000000</v>
      </c>
    </row>
    <row r="968" spans="2:10" ht="23.4">
      <c r="B968" s="29">
        <v>22020313</v>
      </c>
      <c r="C968" s="164" t="s">
        <v>643</v>
      </c>
      <c r="D968" s="104"/>
      <c r="E968" s="496">
        <v>31922905</v>
      </c>
      <c r="F968" s="30" t="s">
        <v>218</v>
      </c>
      <c r="G968" s="31"/>
      <c r="H968" s="51"/>
      <c r="I968" s="51"/>
      <c r="J968" s="51"/>
    </row>
    <row r="969" spans="2:10" ht="24" thickBot="1">
      <c r="B969" s="227" t="s">
        <v>0</v>
      </c>
      <c r="C969" s="146"/>
      <c r="D969" s="228"/>
      <c r="E969" s="498"/>
      <c r="F969" s="44" t="s">
        <v>245</v>
      </c>
      <c r="G969" s="31"/>
      <c r="H969" s="51"/>
      <c r="I969" s="51"/>
      <c r="J969" s="51"/>
    </row>
    <row r="970" spans="2:10" ht="45" thickBot="1">
      <c r="B970" s="29">
        <v>22021003</v>
      </c>
      <c r="C970" s="164" t="s">
        <v>643</v>
      </c>
      <c r="D970" s="104"/>
      <c r="E970" s="496">
        <v>31922905</v>
      </c>
      <c r="F970" s="53" t="s">
        <v>248</v>
      </c>
      <c r="G970" s="31"/>
      <c r="H970" s="51"/>
      <c r="I970" s="51"/>
      <c r="J970" s="51"/>
    </row>
    <row r="971" spans="2:10" ht="23.4">
      <c r="B971" s="29">
        <v>22021017</v>
      </c>
      <c r="C971" s="164" t="s">
        <v>643</v>
      </c>
      <c r="D971" s="104"/>
      <c r="E971" s="496">
        <v>31922905</v>
      </c>
      <c r="F971" s="53" t="s">
        <v>256</v>
      </c>
      <c r="G971" s="31">
        <v>3900000</v>
      </c>
      <c r="H971" s="51"/>
      <c r="I971" s="51"/>
      <c r="J971" s="51"/>
    </row>
    <row r="972" spans="2:10" ht="44.4">
      <c r="B972" s="227">
        <v>22040000</v>
      </c>
      <c r="C972" s="146"/>
      <c r="D972" s="228"/>
      <c r="E972" s="498"/>
      <c r="F972" s="44" t="s">
        <v>258</v>
      </c>
      <c r="G972" s="31"/>
      <c r="H972" s="51"/>
      <c r="I972" s="51"/>
      <c r="J972" s="51"/>
    </row>
    <row r="973" spans="2:10" ht="24" thickBot="1">
      <c r="B973" s="227">
        <v>22040100</v>
      </c>
      <c r="C973" s="146"/>
      <c r="D973" s="228"/>
      <c r="E973" s="498"/>
      <c r="F973" s="44" t="s">
        <v>259</v>
      </c>
      <c r="G973" s="31"/>
      <c r="H973" s="51"/>
      <c r="I973" s="51"/>
      <c r="J973" s="51"/>
    </row>
    <row r="974" spans="2:10" s="544" customFormat="1" ht="63">
      <c r="B974" s="539">
        <v>22040109</v>
      </c>
      <c r="C974" s="535" t="s">
        <v>643</v>
      </c>
      <c r="D974" s="540"/>
      <c r="E974" s="545">
        <v>31922905</v>
      </c>
      <c r="F974" s="541" t="s">
        <v>952</v>
      </c>
      <c r="G974" s="542">
        <v>1220000</v>
      </c>
      <c r="H974" s="543">
        <v>2000000</v>
      </c>
      <c r="I974" s="543">
        <v>1500000</v>
      </c>
      <c r="J974" s="543">
        <v>50000000</v>
      </c>
    </row>
    <row r="975" spans="2:10" ht="23.4">
      <c r="B975" s="227"/>
      <c r="C975" s="146"/>
      <c r="D975" s="228"/>
      <c r="E975" s="498"/>
      <c r="F975" s="229" t="s">
        <v>161</v>
      </c>
      <c r="G975" s="65">
        <f>SUM(G927:G959)</f>
        <v>8454928.9399999995</v>
      </c>
      <c r="H975" s="65">
        <v>23052387</v>
      </c>
      <c r="I975" s="65">
        <v>10502387</v>
      </c>
      <c r="J975" s="65">
        <v>32160431</v>
      </c>
    </row>
    <row r="976" spans="2:10" ht="27.9" customHeight="1" thickBot="1">
      <c r="B976" s="117"/>
      <c r="C976" s="137"/>
      <c r="D976" s="118"/>
      <c r="E976" s="491"/>
      <c r="F976" s="119" t="s">
        <v>200</v>
      </c>
      <c r="G976" s="230">
        <f>SUM(G962:G974)</f>
        <v>5240000</v>
      </c>
      <c r="H976" s="230">
        <v>5650000</v>
      </c>
      <c r="I976" s="230">
        <v>5650000</v>
      </c>
      <c r="J976" s="230">
        <v>58200000</v>
      </c>
    </row>
    <row r="977" spans="2:10" ht="24" thickBot="1">
      <c r="B977" s="283"/>
      <c r="C977" s="149"/>
      <c r="D977" s="287"/>
      <c r="E977" s="499"/>
      <c r="F977" s="297" t="s">
        <v>292</v>
      </c>
      <c r="G977" s="63">
        <f>G975+G976</f>
        <v>13694928.939999999</v>
      </c>
      <c r="H977" s="63">
        <v>28702387</v>
      </c>
      <c r="I977" s="63">
        <v>16152387</v>
      </c>
      <c r="J977" s="63">
        <v>90360431</v>
      </c>
    </row>
    <row r="978" spans="2:10" ht="27.75" customHeight="1">
      <c r="B978" s="721" t="s">
        <v>786</v>
      </c>
      <c r="C978" s="722"/>
      <c r="D978" s="722"/>
      <c r="E978" s="722"/>
      <c r="F978" s="722"/>
      <c r="G978" s="722"/>
      <c r="H978" s="722"/>
      <c r="I978" s="722"/>
      <c r="J978" s="723"/>
    </row>
    <row r="979" spans="2:10" ht="17.25" customHeight="1">
      <c r="B979" s="718" t="s">
        <v>479</v>
      </c>
      <c r="C979" s="719"/>
      <c r="D979" s="719"/>
      <c r="E979" s="719"/>
      <c r="F979" s="719"/>
      <c r="G979" s="719"/>
      <c r="H979" s="719"/>
      <c r="I979" s="719"/>
      <c r="J979" s="720"/>
    </row>
    <row r="980" spans="2:10" ht="18.75" customHeight="1">
      <c r="B980" s="718" t="s">
        <v>989</v>
      </c>
      <c r="C980" s="719"/>
      <c r="D980" s="719"/>
      <c r="E980" s="719"/>
      <c r="F980" s="719"/>
      <c r="G980" s="719"/>
      <c r="H980" s="719"/>
      <c r="I980" s="719"/>
      <c r="J980" s="720"/>
    </row>
    <row r="981" spans="2:10" ht="18" customHeight="1" thickBot="1">
      <c r="B981" s="724" t="s">
        <v>273</v>
      </c>
      <c r="C981" s="724"/>
      <c r="D981" s="724"/>
      <c r="E981" s="724"/>
      <c r="F981" s="724"/>
      <c r="G981" s="724"/>
      <c r="H981" s="724"/>
      <c r="I981" s="724"/>
      <c r="J981" s="724"/>
    </row>
    <row r="982" spans="2:10" s="52" customFormat="1" ht="22.8" thickBot="1">
      <c r="B982" s="740" t="s">
        <v>394</v>
      </c>
      <c r="C982" s="741"/>
      <c r="D982" s="741"/>
      <c r="E982" s="741"/>
      <c r="F982" s="741"/>
      <c r="G982" s="741"/>
      <c r="H982" s="741"/>
      <c r="I982" s="741"/>
      <c r="J982" s="742"/>
    </row>
    <row r="983" spans="2:10" ht="33.75" customHeight="1" thickBot="1">
      <c r="B983" s="20" t="s">
        <v>459</v>
      </c>
      <c r="C983" s="128" t="s">
        <v>455</v>
      </c>
      <c r="D983" s="99" t="s">
        <v>451</v>
      </c>
      <c r="E983" s="487" t="s">
        <v>454</v>
      </c>
      <c r="F983" s="100" t="s">
        <v>1</v>
      </c>
      <c r="G983" s="20" t="s">
        <v>936</v>
      </c>
      <c r="H983" s="20" t="s">
        <v>935</v>
      </c>
      <c r="I983" s="20" t="s">
        <v>934</v>
      </c>
      <c r="J983" s="20" t="s">
        <v>988</v>
      </c>
    </row>
    <row r="984" spans="2:10" ht="23.4">
      <c r="B984" s="235">
        <v>20000000</v>
      </c>
      <c r="C984" s="151"/>
      <c r="D984" s="236"/>
      <c r="E984" s="500"/>
      <c r="F984" s="237" t="s">
        <v>160</v>
      </c>
      <c r="G984" s="238"/>
      <c r="H984" s="238"/>
      <c r="I984" s="238"/>
      <c r="J984" s="239"/>
    </row>
    <row r="985" spans="2:10" ht="23.4">
      <c r="B985" s="215">
        <v>21000000</v>
      </c>
      <c r="C985" s="142"/>
      <c r="D985" s="77"/>
      <c r="E985" s="494"/>
      <c r="F985" s="216" t="s">
        <v>161</v>
      </c>
      <c r="G985" s="208"/>
      <c r="H985" s="208"/>
      <c r="I985" s="208"/>
      <c r="J985" s="217"/>
    </row>
    <row r="986" spans="2:10" ht="24" thickBot="1">
      <c r="B986" s="215">
        <v>21010000</v>
      </c>
      <c r="C986" s="142"/>
      <c r="D986" s="77"/>
      <c r="E986" s="494"/>
      <c r="F986" s="216" t="s">
        <v>162</v>
      </c>
      <c r="G986" s="208"/>
      <c r="H986" s="208"/>
      <c r="I986" s="208"/>
      <c r="J986" s="217"/>
    </row>
    <row r="987" spans="2:10" ht="24" thickBot="1">
      <c r="B987" s="221">
        <v>21010103</v>
      </c>
      <c r="C987" s="164" t="s">
        <v>643</v>
      </c>
      <c r="D987" s="25"/>
      <c r="E987" s="496">
        <v>31922905</v>
      </c>
      <c r="F987" s="49" t="s">
        <v>164</v>
      </c>
      <c r="G987" s="31"/>
      <c r="H987" s="51"/>
      <c r="I987" s="31"/>
      <c r="J987" s="51"/>
    </row>
    <row r="988" spans="2:10" ht="24" thickBot="1">
      <c r="B988" s="221">
        <v>21010104</v>
      </c>
      <c r="C988" s="164" t="s">
        <v>643</v>
      </c>
      <c r="D988" s="25"/>
      <c r="E988" s="496">
        <v>31922905</v>
      </c>
      <c r="F988" s="49" t="s">
        <v>165</v>
      </c>
      <c r="G988" s="31">
        <v>1508351.59</v>
      </c>
      <c r="H988" s="51">
        <v>2011135.46</v>
      </c>
      <c r="I988" s="31">
        <v>1980200</v>
      </c>
      <c r="J988" s="51"/>
    </row>
    <row r="989" spans="2:10" ht="24" thickBot="1">
      <c r="B989" s="221">
        <v>21010105</v>
      </c>
      <c r="C989" s="164" t="s">
        <v>643</v>
      </c>
      <c r="D989" s="25"/>
      <c r="E989" s="496">
        <v>31922905</v>
      </c>
      <c r="F989" s="49" t="s">
        <v>166</v>
      </c>
      <c r="G989" s="31">
        <v>1447576.97</v>
      </c>
      <c r="H989" s="51">
        <v>1930102.64</v>
      </c>
      <c r="I989" s="31">
        <v>1359700</v>
      </c>
      <c r="J989" s="51"/>
    </row>
    <row r="990" spans="2:10" ht="24" thickBot="1">
      <c r="B990" s="221">
        <v>21010106</v>
      </c>
      <c r="C990" s="164" t="s">
        <v>643</v>
      </c>
      <c r="D990" s="25"/>
      <c r="E990" s="496">
        <v>31922905</v>
      </c>
      <c r="F990" s="49" t="s">
        <v>167</v>
      </c>
      <c r="G990" s="31"/>
      <c r="H990" s="51"/>
      <c r="I990" s="31"/>
      <c r="J990" s="51"/>
    </row>
    <row r="991" spans="2:10" ht="23.4">
      <c r="B991" s="240"/>
      <c r="C991" s="131" t="s">
        <v>643</v>
      </c>
      <c r="D991" s="25"/>
      <c r="E991" s="496">
        <v>31922905</v>
      </c>
      <c r="F991" s="53" t="s">
        <v>679</v>
      </c>
      <c r="G991" s="31"/>
      <c r="H991" s="51"/>
      <c r="I991" s="31"/>
      <c r="J991" s="51"/>
    </row>
    <row r="992" spans="2:10" ht="45" thickBot="1">
      <c r="B992" s="215">
        <v>21020000</v>
      </c>
      <c r="C992" s="142"/>
      <c r="D992" s="77"/>
      <c r="E992" s="494"/>
      <c r="F992" s="216" t="s">
        <v>189</v>
      </c>
      <c r="G992" s="31"/>
      <c r="H992" s="51"/>
      <c r="I992" s="31"/>
      <c r="J992" s="51"/>
    </row>
    <row r="993" spans="2:10" ht="24" thickBot="1">
      <c r="B993" s="221">
        <v>21020301</v>
      </c>
      <c r="C993" s="131" t="s">
        <v>643</v>
      </c>
      <c r="D993" s="25"/>
      <c r="E993" s="496">
        <v>31922905</v>
      </c>
      <c r="F993" s="53" t="s">
        <v>174</v>
      </c>
      <c r="G993" s="31"/>
      <c r="H993" s="51"/>
      <c r="I993" s="31"/>
      <c r="J993" s="51"/>
    </row>
    <row r="994" spans="2:10" ht="24" thickBot="1">
      <c r="B994" s="221">
        <v>21020302</v>
      </c>
      <c r="C994" s="131" t="s">
        <v>643</v>
      </c>
      <c r="D994" s="25"/>
      <c r="E994" s="496">
        <v>31922905</v>
      </c>
      <c r="F994" s="53" t="s">
        <v>175</v>
      </c>
      <c r="G994" s="31"/>
      <c r="H994" s="51"/>
      <c r="I994" s="31"/>
      <c r="J994" s="51"/>
    </row>
    <row r="995" spans="2:10" ht="24" thickBot="1">
      <c r="B995" s="221">
        <v>21020303</v>
      </c>
      <c r="C995" s="131" t="s">
        <v>643</v>
      </c>
      <c r="D995" s="25"/>
      <c r="E995" s="496">
        <v>31922905</v>
      </c>
      <c r="F995" s="53" t="s">
        <v>176</v>
      </c>
      <c r="G995" s="31"/>
      <c r="H995" s="51"/>
      <c r="I995" s="31"/>
      <c r="J995" s="51"/>
    </row>
    <row r="996" spans="2:10" ht="24" thickBot="1">
      <c r="B996" s="221">
        <v>21020304</v>
      </c>
      <c r="C996" s="131" t="s">
        <v>643</v>
      </c>
      <c r="D996" s="25"/>
      <c r="E996" s="496">
        <v>31922905</v>
      </c>
      <c r="F996" s="53" t="s">
        <v>177</v>
      </c>
      <c r="G996" s="31"/>
      <c r="H996" s="51"/>
      <c r="I996" s="31"/>
      <c r="J996" s="51"/>
    </row>
    <row r="997" spans="2:10" ht="24" thickBot="1">
      <c r="B997" s="221">
        <v>21020312</v>
      </c>
      <c r="C997" s="131" t="s">
        <v>643</v>
      </c>
      <c r="D997" s="25"/>
      <c r="E997" s="496">
        <v>31922905</v>
      </c>
      <c r="F997" s="53" t="s">
        <v>180</v>
      </c>
      <c r="G997" s="31"/>
      <c r="H997" s="51"/>
      <c r="I997" s="31"/>
      <c r="J997" s="51"/>
    </row>
    <row r="998" spans="2:10" ht="24" thickBot="1">
      <c r="B998" s="221">
        <v>21020315</v>
      </c>
      <c r="C998" s="131" t="s">
        <v>643</v>
      </c>
      <c r="D998" s="25"/>
      <c r="E998" s="496">
        <v>31922905</v>
      </c>
      <c r="F998" s="53" t="s">
        <v>183</v>
      </c>
      <c r="G998" s="31"/>
      <c r="H998" s="51"/>
      <c r="I998" s="31"/>
      <c r="J998" s="51"/>
    </row>
    <row r="999" spans="2:10" ht="24" thickBot="1">
      <c r="B999" s="221">
        <v>21020314</v>
      </c>
      <c r="C999" s="131" t="s">
        <v>643</v>
      </c>
      <c r="D999" s="25"/>
      <c r="E999" s="496">
        <v>31922905</v>
      </c>
      <c r="F999" s="53" t="s">
        <v>518</v>
      </c>
      <c r="G999" s="31"/>
      <c r="H999" s="51"/>
      <c r="I999" s="31"/>
      <c r="J999" s="51"/>
    </row>
    <row r="1000" spans="2:10" ht="24" thickBot="1">
      <c r="B1000" s="221">
        <v>21020305</v>
      </c>
      <c r="C1000" s="131" t="s">
        <v>643</v>
      </c>
      <c r="D1000" s="25"/>
      <c r="E1000" s="496">
        <v>31922905</v>
      </c>
      <c r="F1000" s="53" t="s">
        <v>519</v>
      </c>
      <c r="G1000" s="31"/>
      <c r="H1000" s="51"/>
      <c r="I1000" s="31"/>
      <c r="J1000" s="51"/>
    </row>
    <row r="1001" spans="2:10" ht="23.4">
      <c r="B1001" s="221">
        <v>21020306</v>
      </c>
      <c r="C1001" s="131" t="s">
        <v>643</v>
      </c>
      <c r="D1001" s="25"/>
      <c r="E1001" s="496">
        <v>31922905</v>
      </c>
      <c r="F1001" s="53" t="s">
        <v>520</v>
      </c>
      <c r="G1001" s="31"/>
      <c r="H1001" s="51"/>
      <c r="I1001" s="31"/>
      <c r="J1001" s="51"/>
    </row>
    <row r="1002" spans="2:10" ht="14.25" customHeight="1" thickBot="1">
      <c r="B1002" s="215">
        <v>21020400</v>
      </c>
      <c r="C1002" s="142"/>
      <c r="D1002" s="77"/>
      <c r="E1002" s="494"/>
      <c r="F1002" s="216" t="s">
        <v>190</v>
      </c>
      <c r="G1002" s="31"/>
      <c r="H1002" s="51"/>
      <c r="I1002" s="31"/>
      <c r="J1002" s="51"/>
    </row>
    <row r="1003" spans="2:10" ht="24" thickBot="1">
      <c r="B1003" s="221">
        <v>21020401</v>
      </c>
      <c r="C1003" s="164" t="s">
        <v>643</v>
      </c>
      <c r="D1003" s="25"/>
      <c r="E1003" s="496">
        <v>31922905</v>
      </c>
      <c r="F1003" s="53" t="s">
        <v>174</v>
      </c>
      <c r="G1003" s="31">
        <v>301733.06</v>
      </c>
      <c r="H1003" s="51">
        <v>402310.76</v>
      </c>
      <c r="I1003" s="31">
        <v>356200</v>
      </c>
      <c r="J1003" s="51">
        <v>1204761</v>
      </c>
    </row>
    <row r="1004" spans="2:10" ht="24" thickBot="1">
      <c r="B1004" s="221">
        <v>21020402</v>
      </c>
      <c r="C1004" s="164" t="s">
        <v>643</v>
      </c>
      <c r="D1004" s="25"/>
      <c r="E1004" s="496">
        <v>31922905</v>
      </c>
      <c r="F1004" s="53" t="s">
        <v>175</v>
      </c>
      <c r="G1004" s="31">
        <v>172418.56</v>
      </c>
      <c r="H1004" s="51">
        <v>229891.42</v>
      </c>
      <c r="I1004" s="31">
        <v>198300</v>
      </c>
      <c r="J1004" s="51">
        <v>606420</v>
      </c>
    </row>
    <row r="1005" spans="2:10" ht="24" thickBot="1">
      <c r="B1005" s="221">
        <v>21020403</v>
      </c>
      <c r="C1005" s="164" t="s">
        <v>643</v>
      </c>
      <c r="D1005" s="25"/>
      <c r="E1005" s="496">
        <v>31922905</v>
      </c>
      <c r="F1005" s="53" t="s">
        <v>176</v>
      </c>
      <c r="G1005" s="31">
        <v>234554.2</v>
      </c>
      <c r="H1005" s="51">
        <v>312738.94</v>
      </c>
      <c r="I1005" s="31">
        <v>272300</v>
      </c>
      <c r="J1005" s="51">
        <v>583329</v>
      </c>
    </row>
    <row r="1006" spans="2:10" ht="24" thickBot="1">
      <c r="B1006" s="221">
        <v>21020404</v>
      </c>
      <c r="C1006" s="164" t="s">
        <v>643</v>
      </c>
      <c r="D1006" s="25"/>
      <c r="E1006" s="496">
        <v>31922905</v>
      </c>
      <c r="F1006" s="53" t="s">
        <v>177</v>
      </c>
      <c r="G1006" s="31">
        <v>60291</v>
      </c>
      <c r="H1006" s="51">
        <v>80388</v>
      </c>
      <c r="I1006" s="31">
        <v>69100</v>
      </c>
      <c r="J1006" s="51">
        <v>82450</v>
      </c>
    </row>
    <row r="1007" spans="2:10" ht="24" thickBot="1">
      <c r="B1007" s="221">
        <v>21020412</v>
      </c>
      <c r="C1007" s="164" t="s">
        <v>643</v>
      </c>
      <c r="D1007" s="25"/>
      <c r="E1007" s="496">
        <v>31922905</v>
      </c>
      <c r="F1007" s="53" t="s">
        <v>180</v>
      </c>
      <c r="G1007" s="31"/>
      <c r="H1007" s="51"/>
      <c r="I1007" s="31"/>
      <c r="J1007" s="51"/>
    </row>
    <row r="1008" spans="2:10" ht="23.4">
      <c r="B1008" s="221">
        <v>21020415</v>
      </c>
      <c r="C1008" s="164" t="s">
        <v>643</v>
      </c>
      <c r="D1008" s="25"/>
      <c r="E1008" s="496">
        <v>31922905</v>
      </c>
      <c r="F1008" s="53" t="s">
        <v>183</v>
      </c>
      <c r="G1008" s="31">
        <v>111919.05</v>
      </c>
      <c r="H1008" s="51">
        <v>149226</v>
      </c>
      <c r="I1008" s="31">
        <v>120420</v>
      </c>
      <c r="J1008" s="51">
        <v>173230</v>
      </c>
    </row>
    <row r="1009" spans="2:10" ht="15.75" customHeight="1" thickBot="1">
      <c r="B1009" s="215">
        <v>21020500</v>
      </c>
      <c r="C1009" s="142"/>
      <c r="D1009" s="77"/>
      <c r="E1009" s="494"/>
      <c r="F1009" s="216" t="s">
        <v>191</v>
      </c>
      <c r="G1009" s="31"/>
      <c r="H1009" s="51"/>
      <c r="I1009" s="31"/>
      <c r="J1009" s="51"/>
    </row>
    <row r="1010" spans="2:10" ht="24" thickBot="1">
      <c r="B1010" s="221">
        <v>21020501</v>
      </c>
      <c r="C1010" s="164" t="s">
        <v>643</v>
      </c>
      <c r="D1010" s="25"/>
      <c r="E1010" s="496">
        <v>31922905</v>
      </c>
      <c r="F1010" s="53" t="s">
        <v>174</v>
      </c>
      <c r="G1010" s="31">
        <v>279398.36</v>
      </c>
      <c r="H1010" s="51">
        <v>372531.16</v>
      </c>
      <c r="I1010" s="31"/>
      <c r="J1010" s="51">
        <v>1651825</v>
      </c>
    </row>
    <row r="1011" spans="2:10" ht="24" thickBot="1">
      <c r="B1011" s="286">
        <v>21020502</v>
      </c>
      <c r="C1011" s="164" t="s">
        <v>643</v>
      </c>
      <c r="D1011" s="225"/>
      <c r="E1011" s="496">
        <v>31922905</v>
      </c>
      <c r="F1011" s="53" t="s">
        <v>175</v>
      </c>
      <c r="G1011" s="31">
        <v>159655.79</v>
      </c>
      <c r="H1011" s="51">
        <v>212874.4</v>
      </c>
      <c r="I1011" s="31">
        <v>268200</v>
      </c>
      <c r="J1011" s="51">
        <v>564679</v>
      </c>
    </row>
    <row r="1012" spans="2:10" ht="24" thickBot="1">
      <c r="B1012" s="286">
        <v>21020503</v>
      </c>
      <c r="C1012" s="164" t="s">
        <v>643</v>
      </c>
      <c r="D1012" s="225"/>
      <c r="E1012" s="496">
        <v>31922905</v>
      </c>
      <c r="F1012" s="53" t="s">
        <v>176</v>
      </c>
      <c r="G1012" s="31">
        <v>546012.76</v>
      </c>
      <c r="H1012" s="51">
        <v>728017.02</v>
      </c>
      <c r="I1012" s="31">
        <v>190200</v>
      </c>
      <c r="J1012" s="51">
        <v>580075</v>
      </c>
    </row>
    <row r="1013" spans="2:10" ht="24" thickBot="1">
      <c r="B1013" s="286">
        <v>21020504</v>
      </c>
      <c r="C1013" s="164" t="s">
        <v>643</v>
      </c>
      <c r="D1013" s="225"/>
      <c r="E1013" s="496">
        <v>31922905</v>
      </c>
      <c r="F1013" s="53" t="s">
        <v>177</v>
      </c>
      <c r="G1013" s="31">
        <v>42099.75</v>
      </c>
      <c r="H1013" s="51">
        <v>56133</v>
      </c>
      <c r="I1013" s="31">
        <v>532711</v>
      </c>
      <c r="J1013" s="51">
        <v>187460</v>
      </c>
    </row>
    <row r="1014" spans="2:10" ht="24" thickBot="1">
      <c r="B1014" s="286">
        <v>21020512</v>
      </c>
      <c r="C1014" s="164" t="s">
        <v>643</v>
      </c>
      <c r="D1014" s="225"/>
      <c r="E1014" s="496">
        <v>31922905</v>
      </c>
      <c r="F1014" s="53" t="s">
        <v>180</v>
      </c>
      <c r="G1014" s="31"/>
      <c r="H1014" s="51"/>
      <c r="I1014" s="31"/>
      <c r="J1014" s="51"/>
    </row>
    <row r="1015" spans="2:10" ht="23.4">
      <c r="B1015" s="286">
        <v>21020515</v>
      </c>
      <c r="C1015" s="164" t="s">
        <v>643</v>
      </c>
      <c r="D1015" s="225"/>
      <c r="E1015" s="496">
        <v>31922905</v>
      </c>
      <c r="F1015" s="53" t="s">
        <v>183</v>
      </c>
      <c r="G1015" s="31">
        <v>39914.06</v>
      </c>
      <c r="H1015" s="51">
        <v>53218.76</v>
      </c>
      <c r="I1015" s="31">
        <v>37900</v>
      </c>
      <c r="J1015" s="51">
        <v>167567</v>
      </c>
    </row>
    <row r="1016" spans="2:10" ht="24" thickBot="1">
      <c r="B1016" s="222">
        <v>21020600</v>
      </c>
      <c r="C1016" s="145"/>
      <c r="D1016" s="223"/>
      <c r="E1016" s="497"/>
      <c r="F1016" s="216" t="s">
        <v>192</v>
      </c>
      <c r="G1016" s="31"/>
      <c r="H1016" s="51"/>
      <c r="I1016" s="31"/>
      <c r="J1016" s="51"/>
    </row>
    <row r="1017" spans="2:10" ht="23.4">
      <c r="B1017" s="286">
        <v>21020605</v>
      </c>
      <c r="C1017" s="131" t="s">
        <v>643</v>
      </c>
      <c r="D1017" s="25"/>
      <c r="E1017" s="496">
        <v>31922905</v>
      </c>
      <c r="F1017" s="49" t="s">
        <v>195</v>
      </c>
      <c r="G1017" s="31"/>
      <c r="H1017" s="51"/>
      <c r="I1017" s="31"/>
      <c r="J1017" s="51"/>
    </row>
    <row r="1018" spans="2:10" ht="23.4">
      <c r="B1018" s="227">
        <v>22020000</v>
      </c>
      <c r="C1018" s="146"/>
      <c r="D1018" s="228"/>
      <c r="E1018" s="498"/>
      <c r="F1018" s="44" t="s">
        <v>200</v>
      </c>
      <c r="G1018" s="31"/>
      <c r="H1018" s="51"/>
      <c r="I1018" s="31"/>
      <c r="J1018" s="51"/>
    </row>
    <row r="1019" spans="2:10" ht="23.4">
      <c r="B1019" s="227">
        <v>22020100</v>
      </c>
      <c r="C1019" s="146"/>
      <c r="D1019" s="228"/>
      <c r="E1019" s="498"/>
      <c r="F1019" s="44" t="s">
        <v>201</v>
      </c>
      <c r="G1019" s="31"/>
      <c r="H1019" s="51"/>
      <c r="I1019" s="31"/>
      <c r="J1019" s="51"/>
    </row>
    <row r="1020" spans="2:10" ht="24" thickBot="1">
      <c r="B1020" s="84">
        <v>22020101</v>
      </c>
      <c r="C1020" s="164" t="s">
        <v>645</v>
      </c>
      <c r="D1020" s="104"/>
      <c r="E1020" s="518"/>
      <c r="F1020" s="305" t="s">
        <v>202</v>
      </c>
      <c r="G1020" s="31"/>
      <c r="H1020" s="51"/>
      <c r="I1020" s="31"/>
      <c r="J1020" s="51"/>
    </row>
    <row r="1021" spans="2:10" ht="24" thickBot="1">
      <c r="B1021" s="84">
        <v>22020102</v>
      </c>
      <c r="C1021" s="164" t="s">
        <v>645</v>
      </c>
      <c r="D1021" s="104"/>
      <c r="E1021" s="496">
        <v>31922905</v>
      </c>
      <c r="F1021" s="305" t="s">
        <v>203</v>
      </c>
      <c r="G1021" s="31">
        <v>500000</v>
      </c>
      <c r="H1021" s="51">
        <v>100000</v>
      </c>
      <c r="I1021" s="31">
        <v>500000</v>
      </c>
      <c r="J1021" s="51">
        <v>100000</v>
      </c>
    </row>
    <row r="1022" spans="2:10" ht="24" thickBot="1">
      <c r="B1022" s="84">
        <v>22020103</v>
      </c>
      <c r="C1022" s="131" t="s">
        <v>643</v>
      </c>
      <c r="D1022" s="25"/>
      <c r="E1022" s="496">
        <v>31922905</v>
      </c>
      <c r="F1022" s="305" t="s">
        <v>204</v>
      </c>
      <c r="G1022" s="31"/>
      <c r="H1022" s="51"/>
      <c r="I1022" s="31"/>
      <c r="J1022" s="51"/>
    </row>
    <row r="1023" spans="2:10" ht="24" thickBot="1">
      <c r="B1023" s="84">
        <v>22020104</v>
      </c>
      <c r="C1023" s="131" t="s">
        <v>643</v>
      </c>
      <c r="D1023" s="25"/>
      <c r="E1023" s="496">
        <v>31922905</v>
      </c>
      <c r="F1023" s="305" t="s">
        <v>205</v>
      </c>
      <c r="G1023" s="31"/>
      <c r="H1023" s="51"/>
      <c r="I1023" s="31"/>
      <c r="J1023" s="51"/>
    </row>
    <row r="1024" spans="2:10" ht="24" thickBot="1">
      <c r="B1024" s="81">
        <v>220203</v>
      </c>
      <c r="C1024" s="131" t="s">
        <v>643</v>
      </c>
      <c r="D1024" s="25"/>
      <c r="E1024" s="496">
        <v>31922905</v>
      </c>
      <c r="F1024" s="260" t="s">
        <v>688</v>
      </c>
      <c r="G1024" s="31"/>
      <c r="H1024" s="51"/>
      <c r="I1024" s="31"/>
      <c r="J1024" s="51"/>
    </row>
    <row r="1025" spans="2:10" ht="23.4">
      <c r="B1025" s="29">
        <v>22020313</v>
      </c>
      <c r="C1025" s="131" t="s">
        <v>643</v>
      </c>
      <c r="D1025" s="25"/>
      <c r="E1025" s="496">
        <v>31922905</v>
      </c>
      <c r="F1025" s="30" t="s">
        <v>218</v>
      </c>
      <c r="G1025" s="31"/>
      <c r="H1025" s="51"/>
      <c r="I1025" s="31"/>
      <c r="J1025" s="51"/>
    </row>
    <row r="1026" spans="2:10" ht="24" thickBot="1">
      <c r="B1026" s="227">
        <v>22021000</v>
      </c>
      <c r="C1026" s="146"/>
      <c r="D1026" s="228"/>
      <c r="E1026" s="498"/>
      <c r="F1026" s="44" t="s">
        <v>245</v>
      </c>
      <c r="G1026" s="31"/>
      <c r="H1026" s="51"/>
      <c r="I1026" s="31"/>
      <c r="J1026" s="51"/>
    </row>
    <row r="1027" spans="2:10" ht="23.4">
      <c r="B1027" s="29">
        <v>22021017</v>
      </c>
      <c r="C1027" s="164" t="s">
        <v>643</v>
      </c>
      <c r="D1027" s="104"/>
      <c r="E1027" s="496">
        <v>31922905</v>
      </c>
      <c r="F1027" s="53" t="s">
        <v>256</v>
      </c>
      <c r="G1027" s="31">
        <v>1500000</v>
      </c>
      <c r="H1027" s="51">
        <v>2000000</v>
      </c>
      <c r="I1027" s="31">
        <v>1600000</v>
      </c>
      <c r="J1027" s="51">
        <v>2000000</v>
      </c>
    </row>
    <row r="1028" spans="2:10" ht="23.4">
      <c r="B1028" s="227"/>
      <c r="C1028" s="146"/>
      <c r="D1028" s="228"/>
      <c r="E1028" s="498"/>
      <c r="F1028" s="44" t="s">
        <v>161</v>
      </c>
      <c r="G1028" s="65">
        <f>SUM(G987:G1017)</f>
        <v>4903925.1499999994</v>
      </c>
      <c r="H1028" s="65">
        <f>SUM(H987:H1017)</f>
        <v>6538567.5600000005</v>
      </c>
      <c r="I1028" s="65">
        <v>5385231</v>
      </c>
      <c r="J1028" s="65">
        <v>5801796</v>
      </c>
    </row>
    <row r="1029" spans="2:10" ht="20.25" customHeight="1" thickBot="1">
      <c r="B1029" s="117"/>
      <c r="C1029" s="137"/>
      <c r="D1029" s="118"/>
      <c r="E1029" s="491"/>
      <c r="F1029" s="242" t="s">
        <v>200</v>
      </c>
      <c r="G1029" s="230">
        <f>SUM(G1020:G1027)</f>
        <v>2000000</v>
      </c>
      <c r="H1029" s="230">
        <f>SUM(H1020:H1027)</f>
        <v>2100000</v>
      </c>
      <c r="I1029" s="230">
        <v>2100000</v>
      </c>
      <c r="J1029" s="230">
        <v>2100000</v>
      </c>
    </row>
    <row r="1030" spans="2:10" ht="24" thickBot="1">
      <c r="B1030" s="283"/>
      <c r="C1030" s="149"/>
      <c r="D1030" s="287"/>
      <c r="E1030" s="499"/>
      <c r="F1030" s="263" t="s">
        <v>292</v>
      </c>
      <c r="G1030" s="288">
        <f>G1028+G1029</f>
        <v>6903925.1499999994</v>
      </c>
      <c r="H1030" s="288">
        <f>H1028+H1029</f>
        <v>8638567.5600000005</v>
      </c>
      <c r="I1030" s="288">
        <v>7485231</v>
      </c>
      <c r="J1030" s="288">
        <v>7901796</v>
      </c>
    </row>
    <row r="1031" spans="2:10" ht="25.2">
      <c r="B1031" s="721" t="s">
        <v>786</v>
      </c>
      <c r="C1031" s="722"/>
      <c r="D1031" s="722"/>
      <c r="E1031" s="722"/>
      <c r="F1031" s="722"/>
      <c r="G1031" s="722"/>
      <c r="H1031" s="722"/>
      <c r="I1031" s="722"/>
      <c r="J1031" s="723"/>
    </row>
    <row r="1032" spans="2:10" ht="22.2">
      <c r="B1032" s="718" t="s">
        <v>479</v>
      </c>
      <c r="C1032" s="719"/>
      <c r="D1032" s="719"/>
      <c r="E1032" s="719"/>
      <c r="F1032" s="719"/>
      <c r="G1032" s="719"/>
      <c r="H1032" s="719"/>
      <c r="I1032" s="719"/>
      <c r="J1032" s="720"/>
    </row>
    <row r="1033" spans="2:10" ht="18.75" customHeight="1">
      <c r="B1033" s="718" t="s">
        <v>987</v>
      </c>
      <c r="C1033" s="719"/>
      <c r="D1033" s="719"/>
      <c r="E1033" s="719"/>
      <c r="F1033" s="719"/>
      <c r="G1033" s="719"/>
      <c r="H1033" s="719"/>
      <c r="I1033" s="719"/>
      <c r="J1033" s="720"/>
    </row>
    <row r="1034" spans="2:10" ht="22.8" thickBot="1">
      <c r="B1034" s="724" t="s">
        <v>273</v>
      </c>
      <c r="C1034" s="724"/>
      <c r="D1034" s="724"/>
      <c r="E1034" s="724"/>
      <c r="F1034" s="724"/>
      <c r="G1034" s="724"/>
      <c r="H1034" s="724"/>
      <c r="I1034" s="724"/>
      <c r="J1034" s="724"/>
    </row>
    <row r="1035" spans="2:10" s="52" customFormat="1" ht="39.75" customHeight="1" thickBot="1">
      <c r="B1035" s="740" t="s">
        <v>433</v>
      </c>
      <c r="C1035" s="741"/>
      <c r="D1035" s="741"/>
      <c r="E1035" s="741"/>
      <c r="F1035" s="741"/>
      <c r="G1035" s="741"/>
      <c r="H1035" s="741"/>
      <c r="I1035" s="741"/>
      <c r="J1035" s="742"/>
    </row>
    <row r="1036" spans="2:10" ht="47.25" customHeight="1" thickBot="1">
      <c r="B1036" s="20" t="s">
        <v>459</v>
      </c>
      <c r="C1036" s="128" t="s">
        <v>455</v>
      </c>
      <c r="D1036" s="99" t="s">
        <v>451</v>
      </c>
      <c r="E1036" s="487" t="s">
        <v>454</v>
      </c>
      <c r="F1036" s="100" t="s">
        <v>1</v>
      </c>
      <c r="G1036" s="20" t="s">
        <v>936</v>
      </c>
      <c r="H1036" s="20" t="s">
        <v>935</v>
      </c>
      <c r="I1036" s="20" t="s">
        <v>934</v>
      </c>
      <c r="J1036" s="20" t="s">
        <v>988</v>
      </c>
    </row>
    <row r="1037" spans="2:10" ht="23.4">
      <c r="B1037" s="235">
        <v>20000000</v>
      </c>
      <c r="C1037" s="151"/>
      <c r="D1037" s="236"/>
      <c r="E1037" s="500"/>
      <c r="F1037" s="237" t="s">
        <v>160</v>
      </c>
      <c r="G1037" s="238"/>
      <c r="H1037" s="239"/>
      <c r="I1037" s="238"/>
      <c r="J1037" s="239"/>
    </row>
    <row r="1038" spans="2:10" ht="23.4">
      <c r="B1038" s="215">
        <v>21000000</v>
      </c>
      <c r="C1038" s="142"/>
      <c r="D1038" s="77"/>
      <c r="E1038" s="494"/>
      <c r="F1038" s="216" t="s">
        <v>161</v>
      </c>
      <c r="G1038" s="208"/>
      <c r="H1038" s="217"/>
      <c r="I1038" s="208"/>
      <c r="J1038" s="217"/>
    </row>
    <row r="1039" spans="2:10" ht="24" thickBot="1">
      <c r="B1039" s="215">
        <v>21010000</v>
      </c>
      <c r="C1039" s="142"/>
      <c r="D1039" s="77"/>
      <c r="E1039" s="494"/>
      <c r="F1039" s="216" t="s">
        <v>162</v>
      </c>
      <c r="G1039" s="208"/>
      <c r="H1039" s="217"/>
      <c r="I1039" s="208"/>
      <c r="J1039" s="217"/>
    </row>
    <row r="1040" spans="2:10" ht="24" thickBot="1">
      <c r="B1040" s="221">
        <v>21010103</v>
      </c>
      <c r="C1040" s="131" t="s">
        <v>643</v>
      </c>
      <c r="D1040" s="25"/>
      <c r="E1040" s="496">
        <v>31922905</v>
      </c>
      <c r="F1040" s="49" t="s">
        <v>164</v>
      </c>
      <c r="G1040" s="31"/>
      <c r="H1040" s="51"/>
      <c r="I1040" s="31"/>
      <c r="J1040" s="51"/>
    </row>
    <row r="1041" spans="2:10" ht="24" thickBot="1">
      <c r="B1041" s="221">
        <v>21010104</v>
      </c>
      <c r="C1041" s="131" t="s">
        <v>643</v>
      </c>
      <c r="D1041" s="25"/>
      <c r="E1041" s="496">
        <v>31922905</v>
      </c>
      <c r="F1041" s="49" t="s">
        <v>165</v>
      </c>
      <c r="G1041" s="31">
        <v>1405401.8</v>
      </c>
      <c r="H1041" s="51">
        <v>1873869.08</v>
      </c>
      <c r="I1041" s="31">
        <v>1289200</v>
      </c>
      <c r="J1041" s="51">
        <v>2353869</v>
      </c>
    </row>
    <row r="1042" spans="2:10" ht="24" thickBot="1">
      <c r="B1042" s="221">
        <v>21010105</v>
      </c>
      <c r="C1042" s="131" t="s">
        <v>643</v>
      </c>
      <c r="D1042" s="25"/>
      <c r="E1042" s="496">
        <v>31922905</v>
      </c>
      <c r="F1042" s="49" t="s">
        <v>166</v>
      </c>
      <c r="G1042" s="31">
        <v>523278.5</v>
      </c>
      <c r="H1042" s="51">
        <v>697704.66</v>
      </c>
      <c r="I1042" s="31">
        <v>467200</v>
      </c>
      <c r="J1042" s="51">
        <v>1177704</v>
      </c>
    </row>
    <row r="1043" spans="2:10" ht="24" thickBot="1">
      <c r="B1043" s="221">
        <v>21010106</v>
      </c>
      <c r="C1043" s="131" t="s">
        <v>643</v>
      </c>
      <c r="D1043" s="25"/>
      <c r="E1043" s="496">
        <v>31922905</v>
      </c>
      <c r="F1043" s="49" t="s">
        <v>167</v>
      </c>
      <c r="G1043" s="31"/>
      <c r="H1043" s="51"/>
      <c r="I1043" s="31"/>
      <c r="J1043" s="51"/>
    </row>
    <row r="1044" spans="2:10" ht="23.4">
      <c r="B1044" s="240"/>
      <c r="C1044" s="131" t="s">
        <v>643</v>
      </c>
      <c r="D1044" s="25"/>
      <c r="E1044" s="496">
        <v>31922905</v>
      </c>
      <c r="F1044" s="53" t="s">
        <v>679</v>
      </c>
      <c r="G1044" s="31"/>
      <c r="H1044" s="51"/>
      <c r="I1044" s="31"/>
      <c r="J1044" s="51"/>
    </row>
    <row r="1045" spans="2:10" ht="23.4">
      <c r="B1045" s="215">
        <v>21020000</v>
      </c>
      <c r="C1045" s="142"/>
      <c r="D1045" s="77"/>
      <c r="E1045" s="494"/>
      <c r="F1045" s="216" t="s">
        <v>173</v>
      </c>
      <c r="G1045" s="31"/>
      <c r="H1045" s="51"/>
      <c r="I1045" s="31"/>
      <c r="J1045" s="51"/>
    </row>
    <row r="1046" spans="2:10" ht="45" thickBot="1">
      <c r="B1046" s="215">
        <v>21020300</v>
      </c>
      <c r="C1046" s="142"/>
      <c r="D1046" s="77"/>
      <c r="E1046" s="494"/>
      <c r="F1046" s="216" t="s">
        <v>189</v>
      </c>
      <c r="G1046" s="31"/>
      <c r="H1046" s="51"/>
      <c r="I1046" s="31"/>
      <c r="J1046" s="51"/>
    </row>
    <row r="1047" spans="2:10" ht="24" thickBot="1">
      <c r="B1047" s="221">
        <v>21020301</v>
      </c>
      <c r="C1047" s="164" t="s">
        <v>643</v>
      </c>
      <c r="D1047" s="25"/>
      <c r="E1047" s="496">
        <v>31922905</v>
      </c>
      <c r="F1047" s="53" t="s">
        <v>174</v>
      </c>
      <c r="G1047" s="31"/>
      <c r="H1047" s="51"/>
      <c r="I1047" s="31"/>
      <c r="J1047" s="51"/>
    </row>
    <row r="1048" spans="2:10" ht="24" thickBot="1">
      <c r="B1048" s="221">
        <v>21020302</v>
      </c>
      <c r="C1048" s="164" t="s">
        <v>643</v>
      </c>
      <c r="D1048" s="25"/>
      <c r="E1048" s="496">
        <v>31922905</v>
      </c>
      <c r="F1048" s="53" t="s">
        <v>175</v>
      </c>
      <c r="G1048" s="31"/>
      <c r="H1048" s="51"/>
      <c r="I1048" s="31"/>
      <c r="J1048" s="51"/>
    </row>
    <row r="1049" spans="2:10" ht="24" thickBot="1">
      <c r="B1049" s="221">
        <v>21020303</v>
      </c>
      <c r="C1049" s="164" t="s">
        <v>643</v>
      </c>
      <c r="D1049" s="25"/>
      <c r="E1049" s="496">
        <v>31922905</v>
      </c>
      <c r="F1049" s="53" t="s">
        <v>176</v>
      </c>
      <c r="G1049" s="31"/>
      <c r="H1049" s="51"/>
      <c r="I1049" s="31"/>
      <c r="J1049" s="51"/>
    </row>
    <row r="1050" spans="2:10" ht="24" thickBot="1">
      <c r="B1050" s="221">
        <v>21020304</v>
      </c>
      <c r="C1050" s="164" t="s">
        <v>643</v>
      </c>
      <c r="D1050" s="25"/>
      <c r="E1050" s="496">
        <v>31922905</v>
      </c>
      <c r="F1050" s="53" t="s">
        <v>177</v>
      </c>
      <c r="G1050" s="31"/>
      <c r="H1050" s="51"/>
      <c r="I1050" s="31"/>
      <c r="J1050" s="51"/>
    </row>
    <row r="1051" spans="2:10" ht="24" thickBot="1">
      <c r="B1051" s="221">
        <v>21020312</v>
      </c>
      <c r="C1051" s="164" t="s">
        <v>643</v>
      </c>
      <c r="D1051" s="25"/>
      <c r="E1051" s="496">
        <v>31922905</v>
      </c>
      <c r="F1051" s="53" t="s">
        <v>180</v>
      </c>
      <c r="G1051" s="31"/>
      <c r="H1051" s="51"/>
      <c r="I1051" s="31"/>
      <c r="J1051" s="51"/>
    </row>
    <row r="1052" spans="2:10" ht="24" thickBot="1">
      <c r="B1052" s="221">
        <v>21020315</v>
      </c>
      <c r="C1052" s="164" t="s">
        <v>643</v>
      </c>
      <c r="D1052" s="25"/>
      <c r="E1052" s="496">
        <v>31922905</v>
      </c>
      <c r="F1052" s="53" t="s">
        <v>183</v>
      </c>
      <c r="G1052" s="31"/>
      <c r="H1052" s="51"/>
      <c r="I1052" s="31"/>
      <c r="J1052" s="51"/>
    </row>
    <row r="1053" spans="2:10" ht="24" thickBot="1">
      <c r="B1053" s="221">
        <v>21020314</v>
      </c>
      <c r="C1053" s="131" t="s">
        <v>643</v>
      </c>
      <c r="D1053" s="25"/>
      <c r="E1053" s="496">
        <v>31922905</v>
      </c>
      <c r="F1053" s="53" t="s">
        <v>518</v>
      </c>
      <c r="G1053" s="31"/>
      <c r="H1053" s="51"/>
      <c r="I1053" s="31"/>
      <c r="J1053" s="51"/>
    </row>
    <row r="1054" spans="2:10" ht="24" thickBot="1">
      <c r="B1054" s="221">
        <v>21020305</v>
      </c>
      <c r="C1054" s="131" t="s">
        <v>643</v>
      </c>
      <c r="D1054" s="25"/>
      <c r="E1054" s="496">
        <v>31922905</v>
      </c>
      <c r="F1054" s="53" t="s">
        <v>519</v>
      </c>
      <c r="G1054" s="31"/>
      <c r="H1054" s="51"/>
      <c r="I1054" s="31"/>
      <c r="J1054" s="51"/>
    </row>
    <row r="1055" spans="2:10" ht="23.4">
      <c r="B1055" s="221">
        <v>21020306</v>
      </c>
      <c r="C1055" s="131" t="s">
        <v>643</v>
      </c>
      <c r="D1055" s="25"/>
      <c r="E1055" s="496">
        <v>31922905</v>
      </c>
      <c r="F1055" s="53" t="s">
        <v>520</v>
      </c>
      <c r="G1055" s="31"/>
      <c r="H1055" s="51"/>
      <c r="I1055" s="31"/>
      <c r="J1055" s="51"/>
    </row>
    <row r="1056" spans="2:10" ht="24" thickBot="1">
      <c r="B1056" s="215">
        <v>21020400</v>
      </c>
      <c r="C1056" s="142"/>
      <c r="D1056" s="77"/>
      <c r="E1056" s="494"/>
      <c r="F1056" s="216" t="s">
        <v>190</v>
      </c>
      <c r="G1056" s="31"/>
      <c r="H1056" s="51"/>
      <c r="I1056" s="31"/>
      <c r="J1056" s="51"/>
    </row>
    <row r="1057" spans="2:10" ht="24" thickBot="1">
      <c r="B1057" s="221">
        <v>21020401</v>
      </c>
      <c r="C1057" s="131" t="s">
        <v>643</v>
      </c>
      <c r="D1057" s="25"/>
      <c r="E1057" s="496">
        <v>31922905</v>
      </c>
      <c r="F1057" s="53" t="s">
        <v>174</v>
      </c>
      <c r="G1057" s="31">
        <v>369554.31</v>
      </c>
      <c r="H1057" s="51">
        <v>492739.08</v>
      </c>
      <c r="I1057" s="31">
        <v>356100</v>
      </c>
      <c r="J1057" s="51">
        <v>1204761</v>
      </c>
    </row>
    <row r="1058" spans="2:10" ht="24" thickBot="1">
      <c r="B1058" s="221">
        <v>21020402</v>
      </c>
      <c r="C1058" s="131" t="s">
        <v>643</v>
      </c>
      <c r="D1058" s="25"/>
      <c r="E1058" s="496">
        <v>31922905</v>
      </c>
      <c r="F1058" s="53" t="s">
        <v>175</v>
      </c>
      <c r="G1058" s="31">
        <v>211173.59</v>
      </c>
      <c r="H1058" s="51">
        <v>281564.78999999998</v>
      </c>
      <c r="I1058" s="31">
        <v>232300</v>
      </c>
      <c r="J1058" s="51">
        <v>606420</v>
      </c>
    </row>
    <row r="1059" spans="2:10" ht="24" thickBot="1">
      <c r="B1059" s="221">
        <v>21020403</v>
      </c>
      <c r="C1059" s="131" t="s">
        <v>643</v>
      </c>
      <c r="D1059" s="25"/>
      <c r="E1059" s="496">
        <v>31922905</v>
      </c>
      <c r="F1059" s="53" t="s">
        <v>176</v>
      </c>
      <c r="G1059" s="31">
        <v>115163.39</v>
      </c>
      <c r="H1059" s="51">
        <v>153551.19</v>
      </c>
      <c r="I1059" s="31">
        <v>121140</v>
      </c>
      <c r="J1059" s="51">
        <v>583329</v>
      </c>
    </row>
    <row r="1060" spans="2:10" ht="24" thickBot="1">
      <c r="B1060" s="221">
        <v>21020404</v>
      </c>
      <c r="C1060" s="131" t="s">
        <v>643</v>
      </c>
      <c r="D1060" s="25"/>
      <c r="E1060" s="496">
        <v>31922905</v>
      </c>
      <c r="F1060" s="53" t="s">
        <v>177</v>
      </c>
      <c r="G1060" s="31">
        <v>19646.28</v>
      </c>
      <c r="H1060" s="51">
        <v>26195.040000000001</v>
      </c>
      <c r="I1060" s="31">
        <v>20100</v>
      </c>
      <c r="J1060" s="51">
        <v>83450</v>
      </c>
    </row>
    <row r="1061" spans="2:10" ht="24" thickBot="1">
      <c r="B1061" s="221">
        <v>21020412</v>
      </c>
      <c r="C1061" s="131" t="s">
        <v>643</v>
      </c>
      <c r="D1061" s="25"/>
      <c r="E1061" s="496">
        <v>31922905</v>
      </c>
      <c r="F1061" s="53" t="s">
        <v>924</v>
      </c>
      <c r="G1061" s="31"/>
      <c r="H1061" s="51">
        <v>1890000</v>
      </c>
      <c r="I1061" s="31">
        <v>1580000</v>
      </c>
      <c r="J1061" s="51"/>
    </row>
    <row r="1062" spans="2:10" ht="23.4">
      <c r="B1062" s="221">
        <v>21020415</v>
      </c>
      <c r="C1062" s="131" t="s">
        <v>643</v>
      </c>
      <c r="D1062" s="25"/>
      <c r="E1062" s="496">
        <v>31922905</v>
      </c>
      <c r="F1062" s="53" t="s">
        <v>183</v>
      </c>
      <c r="G1062" s="31">
        <v>52793.39</v>
      </c>
      <c r="H1062" s="51">
        <v>70391.19</v>
      </c>
      <c r="I1062" s="31">
        <v>60400</v>
      </c>
      <c r="J1062" s="51"/>
    </row>
    <row r="1063" spans="2:10" ht="24" thickBot="1">
      <c r="B1063" s="215">
        <v>21020500</v>
      </c>
      <c r="C1063" s="142"/>
      <c r="D1063" s="77"/>
      <c r="E1063" s="494"/>
      <c r="F1063" s="216" t="s">
        <v>191</v>
      </c>
      <c r="G1063" s="31"/>
      <c r="H1063" s="51"/>
      <c r="I1063" s="31"/>
      <c r="J1063" s="51"/>
    </row>
    <row r="1064" spans="2:10" ht="24" thickBot="1">
      <c r="B1064" s="221">
        <v>21020501</v>
      </c>
      <c r="C1064" s="131" t="s">
        <v>643</v>
      </c>
      <c r="D1064" s="25"/>
      <c r="E1064" s="496">
        <v>31922905</v>
      </c>
      <c r="F1064" s="53" t="s">
        <v>174</v>
      </c>
      <c r="G1064" s="31">
        <v>45373.86</v>
      </c>
      <c r="H1064" s="51">
        <v>60498.48</v>
      </c>
      <c r="I1064" s="31">
        <v>48300</v>
      </c>
      <c r="J1064" s="51">
        <v>1651865</v>
      </c>
    </row>
    <row r="1065" spans="2:10" ht="24" thickBot="1">
      <c r="B1065" s="286">
        <v>21020502</v>
      </c>
      <c r="C1065" s="131" t="s">
        <v>643</v>
      </c>
      <c r="D1065" s="25"/>
      <c r="E1065" s="496">
        <v>31922905</v>
      </c>
      <c r="F1065" s="53" t="s">
        <v>175</v>
      </c>
      <c r="G1065" s="31">
        <v>25927.93</v>
      </c>
      <c r="H1065" s="51">
        <v>34570.58</v>
      </c>
      <c r="I1065" s="31">
        <v>22900</v>
      </c>
      <c r="J1065" s="51">
        <v>564679</v>
      </c>
    </row>
    <row r="1066" spans="2:10" ht="24" thickBot="1">
      <c r="B1066" s="286">
        <v>21020503</v>
      </c>
      <c r="C1066" s="131" t="s">
        <v>643</v>
      </c>
      <c r="D1066" s="25"/>
      <c r="E1066" s="496">
        <v>31922905</v>
      </c>
      <c r="F1066" s="53" t="s">
        <v>176</v>
      </c>
      <c r="G1066" s="31">
        <v>62715.22</v>
      </c>
      <c r="H1066" s="51">
        <v>83620.3</v>
      </c>
      <c r="I1066" s="31">
        <v>62700</v>
      </c>
      <c r="J1066" s="51">
        <v>580075</v>
      </c>
    </row>
    <row r="1067" spans="2:10" ht="24" thickBot="1">
      <c r="B1067" s="286">
        <v>21020504</v>
      </c>
      <c r="C1067" s="131" t="s">
        <v>643</v>
      </c>
      <c r="D1067" s="25"/>
      <c r="E1067" s="496">
        <v>31922905</v>
      </c>
      <c r="F1067" s="53" t="s">
        <v>177</v>
      </c>
      <c r="G1067" s="31">
        <v>4677.75</v>
      </c>
      <c r="H1067" s="31">
        <v>6237</v>
      </c>
      <c r="I1067" s="31">
        <v>4300</v>
      </c>
      <c r="J1067" s="31">
        <v>187460</v>
      </c>
    </row>
    <row r="1068" spans="2:10" ht="24" thickBot="1">
      <c r="B1068" s="286">
        <v>21020512</v>
      </c>
      <c r="C1068" s="131" t="s">
        <v>643</v>
      </c>
      <c r="D1068" s="25"/>
      <c r="E1068" s="496">
        <v>31922905</v>
      </c>
      <c r="F1068" s="53" t="s">
        <v>180</v>
      </c>
      <c r="G1068" s="31"/>
      <c r="H1068" s="31"/>
      <c r="I1068" s="31">
        <v>6400</v>
      </c>
      <c r="J1068" s="31"/>
    </row>
    <row r="1069" spans="2:10" ht="23.4">
      <c r="B1069" s="286">
        <v>21020515</v>
      </c>
      <c r="C1069" s="131" t="s">
        <v>643</v>
      </c>
      <c r="D1069" s="25"/>
      <c r="E1069" s="496">
        <v>31922905</v>
      </c>
      <c r="F1069" s="53" t="s">
        <v>183</v>
      </c>
      <c r="G1069" s="31">
        <v>6482.09</v>
      </c>
      <c r="H1069" s="31">
        <v>8642.68</v>
      </c>
      <c r="I1069" s="31">
        <v>6200</v>
      </c>
      <c r="J1069" s="31">
        <v>167567</v>
      </c>
    </row>
    <row r="1070" spans="2:10" ht="24" thickBot="1">
      <c r="B1070" s="222">
        <v>21020600</v>
      </c>
      <c r="C1070" s="145"/>
      <c r="D1070" s="223"/>
      <c r="E1070" s="497"/>
      <c r="F1070" s="216" t="s">
        <v>192</v>
      </c>
      <c r="G1070" s="31"/>
      <c r="H1070" s="51"/>
      <c r="I1070" s="31"/>
      <c r="J1070" s="51"/>
    </row>
    <row r="1071" spans="2:10" ht="23.4">
      <c r="B1071" s="286">
        <v>21020605</v>
      </c>
      <c r="C1071" s="131" t="s">
        <v>643</v>
      </c>
      <c r="D1071" s="25"/>
      <c r="E1071" s="496">
        <v>31922905</v>
      </c>
      <c r="F1071" s="49" t="s">
        <v>195</v>
      </c>
      <c r="G1071" s="31"/>
      <c r="H1071" s="51"/>
      <c r="I1071" s="31"/>
      <c r="J1071" s="51"/>
    </row>
    <row r="1072" spans="2:10" ht="23.4">
      <c r="B1072" s="227">
        <v>22020000</v>
      </c>
      <c r="C1072" s="146"/>
      <c r="D1072" s="228"/>
      <c r="E1072" s="498"/>
      <c r="F1072" s="44" t="s">
        <v>200</v>
      </c>
      <c r="G1072" s="31"/>
      <c r="H1072" s="31"/>
      <c r="I1072" s="31"/>
      <c r="J1072" s="31"/>
    </row>
    <row r="1073" spans="2:10" ht="24" thickBot="1">
      <c r="B1073" s="227">
        <v>22020100</v>
      </c>
      <c r="C1073" s="146"/>
      <c r="D1073" s="228"/>
      <c r="E1073" s="498"/>
      <c r="F1073" s="44" t="s">
        <v>201</v>
      </c>
      <c r="G1073" s="31"/>
      <c r="H1073" s="31"/>
      <c r="I1073" s="31"/>
      <c r="J1073" s="31"/>
    </row>
    <row r="1074" spans="2:10" ht="24" thickBot="1">
      <c r="B1074" s="84">
        <v>22020101</v>
      </c>
      <c r="C1074" s="131" t="s">
        <v>643</v>
      </c>
      <c r="D1074" s="25"/>
      <c r="E1074" s="496">
        <v>31922905</v>
      </c>
      <c r="F1074" s="305" t="s">
        <v>202</v>
      </c>
      <c r="G1074" s="309"/>
      <c r="H1074" s="31"/>
      <c r="I1074" s="309"/>
      <c r="J1074" s="31"/>
    </row>
    <row r="1075" spans="2:10" ht="24" thickBot="1">
      <c r="B1075" s="84">
        <v>22020102</v>
      </c>
      <c r="C1075" s="131" t="s">
        <v>643</v>
      </c>
      <c r="D1075" s="25"/>
      <c r="E1075" s="496">
        <v>31922905</v>
      </c>
      <c r="F1075" s="305" t="s">
        <v>203</v>
      </c>
      <c r="G1075" s="310">
        <v>500000</v>
      </c>
      <c r="H1075" s="31">
        <v>100000</v>
      </c>
      <c r="I1075" s="310">
        <v>500000</v>
      </c>
      <c r="J1075" s="31">
        <v>100000</v>
      </c>
    </row>
    <row r="1076" spans="2:10" ht="24" thickBot="1">
      <c r="B1076" s="84">
        <v>22020103</v>
      </c>
      <c r="C1076" s="131" t="s">
        <v>643</v>
      </c>
      <c r="D1076" s="25"/>
      <c r="E1076" s="496">
        <v>31922905</v>
      </c>
      <c r="F1076" s="305" t="s">
        <v>204</v>
      </c>
      <c r="G1076" s="309"/>
      <c r="H1076" s="31"/>
      <c r="I1076" s="309"/>
      <c r="J1076" s="31"/>
    </row>
    <row r="1077" spans="2:10" ht="23.4">
      <c r="B1077" s="84">
        <v>22020104</v>
      </c>
      <c r="C1077" s="131" t="s">
        <v>643</v>
      </c>
      <c r="D1077" s="25"/>
      <c r="E1077" s="496">
        <v>31922905</v>
      </c>
      <c r="F1077" s="305" t="s">
        <v>205</v>
      </c>
      <c r="G1077" s="309"/>
      <c r="H1077" s="31"/>
      <c r="I1077" s="309"/>
      <c r="J1077" s="31"/>
    </row>
    <row r="1078" spans="2:10" ht="24" thickBot="1">
      <c r="B1078" s="227">
        <v>22020300</v>
      </c>
      <c r="C1078" s="164"/>
      <c r="D1078" s="228"/>
      <c r="E1078" s="498"/>
      <c r="F1078" s="44" t="s">
        <v>209</v>
      </c>
      <c r="G1078" s="31"/>
      <c r="H1078" s="31"/>
      <c r="I1078" s="31"/>
      <c r="J1078" s="31"/>
    </row>
    <row r="1079" spans="2:10" ht="23.4">
      <c r="B1079" s="29">
        <v>22020313</v>
      </c>
      <c r="C1079" s="164" t="s">
        <v>643</v>
      </c>
      <c r="D1079" s="104"/>
      <c r="E1079" s="496">
        <v>31922905</v>
      </c>
      <c r="F1079" s="30" t="s">
        <v>822</v>
      </c>
      <c r="G1079" s="31">
        <v>5000000</v>
      </c>
      <c r="H1079" s="31">
        <v>10000000</v>
      </c>
      <c r="I1079" s="31">
        <v>7000000</v>
      </c>
      <c r="J1079" s="31">
        <v>10000000</v>
      </c>
    </row>
    <row r="1080" spans="2:10" ht="24" thickBot="1">
      <c r="B1080" s="227">
        <v>22021000</v>
      </c>
      <c r="C1080" s="146"/>
      <c r="D1080" s="228"/>
      <c r="E1080" s="498"/>
      <c r="F1080" s="44" t="s">
        <v>245</v>
      </c>
      <c r="G1080" s="31"/>
      <c r="H1080" s="31"/>
      <c r="I1080" s="31"/>
      <c r="J1080" s="31"/>
    </row>
    <row r="1081" spans="2:10" ht="44.4">
      <c r="B1081" s="29">
        <v>22021003</v>
      </c>
      <c r="C1081" s="164" t="s">
        <v>643</v>
      </c>
      <c r="D1081" s="104"/>
      <c r="E1081" s="496">
        <v>31922905</v>
      </c>
      <c r="F1081" s="53" t="s">
        <v>248</v>
      </c>
      <c r="G1081" s="31">
        <v>1500000</v>
      </c>
      <c r="H1081" s="31">
        <v>2000000</v>
      </c>
      <c r="I1081" s="31">
        <v>1500000</v>
      </c>
      <c r="J1081" s="31">
        <v>2000000</v>
      </c>
    </row>
    <row r="1082" spans="2:10" ht="23.4">
      <c r="B1082" s="227">
        <v>22030000</v>
      </c>
      <c r="C1082" s="146"/>
      <c r="D1082" s="228"/>
      <c r="E1082" s="498"/>
      <c r="F1082" s="44" t="s">
        <v>257</v>
      </c>
      <c r="G1082" s="31"/>
      <c r="H1082" s="31"/>
      <c r="I1082" s="31"/>
      <c r="J1082" s="31"/>
    </row>
    <row r="1083" spans="2:10" ht="44.4">
      <c r="B1083" s="227">
        <v>22040000</v>
      </c>
      <c r="C1083" s="146"/>
      <c r="D1083" s="228"/>
      <c r="E1083" s="498"/>
      <c r="F1083" s="44" t="s">
        <v>258</v>
      </c>
      <c r="G1083" s="31"/>
      <c r="H1083" s="31"/>
      <c r="I1083" s="31"/>
      <c r="J1083" s="31"/>
    </row>
    <row r="1084" spans="2:10" ht="24" thickBot="1">
      <c r="B1084" s="227">
        <v>22040100</v>
      </c>
      <c r="C1084" s="146"/>
      <c r="D1084" s="228"/>
      <c r="E1084" s="498"/>
      <c r="F1084" s="44" t="s">
        <v>259</v>
      </c>
      <c r="G1084" s="31"/>
      <c r="H1084" s="51"/>
      <c r="I1084" s="31"/>
      <c r="J1084" s="51"/>
    </row>
    <row r="1085" spans="2:10" ht="23.4">
      <c r="B1085" s="29">
        <v>22040109</v>
      </c>
      <c r="C1085" s="164" t="s">
        <v>643</v>
      </c>
      <c r="D1085" s="104"/>
      <c r="E1085" s="496">
        <v>31922905</v>
      </c>
      <c r="F1085" s="53" t="s">
        <v>260</v>
      </c>
      <c r="G1085" s="31"/>
      <c r="H1085" s="51"/>
      <c r="I1085" s="31"/>
      <c r="J1085" s="51"/>
    </row>
    <row r="1086" spans="2:10" ht="23.4">
      <c r="B1086" s="227"/>
      <c r="C1086" s="146"/>
      <c r="D1086" s="228"/>
      <c r="E1086" s="498"/>
      <c r="F1086" s="229" t="s">
        <v>161</v>
      </c>
      <c r="G1086" s="65">
        <f>SUM(G1040:G1071)</f>
        <v>2842188.11</v>
      </c>
      <c r="H1086" s="65"/>
      <c r="I1086" s="65">
        <v>4277240</v>
      </c>
      <c r="J1086" s="65">
        <v>9161179</v>
      </c>
    </row>
    <row r="1087" spans="2:10" ht="27.9" customHeight="1" thickBot="1">
      <c r="B1087" s="117"/>
      <c r="C1087" s="137"/>
      <c r="D1087" s="118"/>
      <c r="E1087" s="491"/>
      <c r="F1087" s="119" t="s">
        <v>200</v>
      </c>
      <c r="G1087" s="230">
        <f>SUM(G1074:G1085)</f>
        <v>7000000</v>
      </c>
      <c r="H1087" s="230">
        <f>SUM(H1074:H1085)</f>
        <v>12100000</v>
      </c>
      <c r="I1087" s="230">
        <v>9000000</v>
      </c>
      <c r="J1087" s="230">
        <v>12100000</v>
      </c>
    </row>
    <row r="1088" spans="2:10" ht="24" thickBot="1">
      <c r="B1088" s="110"/>
      <c r="C1088" s="159"/>
      <c r="D1088" s="254"/>
      <c r="E1088" s="503"/>
      <c r="F1088" s="62" t="s">
        <v>292</v>
      </c>
      <c r="G1088" s="63">
        <f>G1086+G1087</f>
        <v>9842188.1099999994</v>
      </c>
      <c r="H1088" s="63">
        <f>H1086+H1087</f>
        <v>12100000</v>
      </c>
      <c r="I1088" s="63">
        <v>13277240</v>
      </c>
      <c r="J1088" s="63">
        <v>21261179</v>
      </c>
    </row>
    <row r="1089" spans="2:10" ht="25.2">
      <c r="B1089" s="721" t="s">
        <v>786</v>
      </c>
      <c r="C1089" s="722"/>
      <c r="D1089" s="722"/>
      <c r="E1089" s="722"/>
      <c r="F1089" s="722"/>
      <c r="G1089" s="722"/>
      <c r="H1089" s="722"/>
      <c r="I1089" s="722"/>
      <c r="J1089" s="723"/>
    </row>
    <row r="1090" spans="2:10" ht="22.2">
      <c r="B1090" s="718" t="s">
        <v>479</v>
      </c>
      <c r="C1090" s="719"/>
      <c r="D1090" s="719"/>
      <c r="E1090" s="719"/>
      <c r="F1090" s="719"/>
      <c r="G1090" s="719"/>
      <c r="H1090" s="719"/>
      <c r="I1090" s="719"/>
      <c r="J1090" s="720"/>
    </row>
    <row r="1091" spans="2:10" ht="18.75" customHeight="1">
      <c r="B1091" s="718" t="s">
        <v>987</v>
      </c>
      <c r="C1091" s="719"/>
      <c r="D1091" s="719"/>
      <c r="E1091" s="719"/>
      <c r="F1091" s="719"/>
      <c r="G1091" s="719"/>
      <c r="H1091" s="719"/>
      <c r="I1091" s="719"/>
      <c r="J1091" s="720"/>
    </row>
    <row r="1092" spans="2:10" ht="22.8" thickBot="1">
      <c r="B1092" s="724" t="s">
        <v>327</v>
      </c>
      <c r="C1092" s="724"/>
      <c r="D1092" s="724"/>
      <c r="E1092" s="724"/>
      <c r="F1092" s="724"/>
      <c r="G1092" s="724"/>
      <c r="H1092" s="724"/>
      <c r="I1092" s="724"/>
      <c r="J1092" s="724"/>
    </row>
    <row r="1093" spans="2:10" s="52" customFormat="1" ht="45.75" customHeight="1" thickBot="1">
      <c r="B1093" s="737" t="s">
        <v>434</v>
      </c>
      <c r="C1093" s="738"/>
      <c r="D1093" s="738"/>
      <c r="E1093" s="738"/>
      <c r="F1093" s="738"/>
      <c r="G1093" s="738"/>
      <c r="H1093" s="738"/>
      <c r="I1093" s="738"/>
      <c r="J1093" s="739"/>
    </row>
    <row r="1094" spans="2:10" ht="54.75" customHeight="1" thickBot="1">
      <c r="B1094" s="20" t="s">
        <v>459</v>
      </c>
      <c r="C1094" s="128" t="s">
        <v>455</v>
      </c>
      <c r="D1094" s="99" t="s">
        <v>451</v>
      </c>
      <c r="E1094" s="487" t="s">
        <v>454</v>
      </c>
      <c r="F1094" s="100" t="s">
        <v>1</v>
      </c>
      <c r="G1094" s="20" t="s">
        <v>936</v>
      </c>
      <c r="H1094" s="20" t="s">
        <v>935</v>
      </c>
      <c r="I1094" s="20" t="s">
        <v>934</v>
      </c>
      <c r="J1094" s="20" t="s">
        <v>988</v>
      </c>
    </row>
    <row r="1095" spans="2:10" ht="27.9" customHeight="1" thickBot="1">
      <c r="B1095" s="292">
        <v>52100100102</v>
      </c>
      <c r="C1095" s="131" t="s">
        <v>643</v>
      </c>
      <c r="D1095" s="25"/>
      <c r="E1095" s="496">
        <v>31922905</v>
      </c>
      <c r="F1095" s="102" t="s">
        <v>395</v>
      </c>
      <c r="G1095" s="103">
        <f>G1166</f>
        <v>0</v>
      </c>
      <c r="H1095" s="103">
        <f>H1166</f>
        <v>382936841</v>
      </c>
      <c r="I1095" s="486">
        <v>250406867</v>
      </c>
      <c r="J1095" s="63">
        <v>388251118</v>
      </c>
    </row>
    <row r="1096" spans="2:10" ht="27.9" customHeight="1">
      <c r="B1096" s="227"/>
      <c r="C1096" s="146"/>
      <c r="D1096" s="228"/>
      <c r="E1096" s="498"/>
      <c r="F1096" s="53"/>
      <c r="G1096" s="105"/>
      <c r="H1096" s="208"/>
      <c r="I1096" s="208"/>
      <c r="J1096" s="51"/>
    </row>
    <row r="1097" spans="2:10" ht="27.9" customHeight="1">
      <c r="B1097" s="227"/>
      <c r="C1097" s="146"/>
      <c r="D1097" s="228"/>
      <c r="E1097" s="498"/>
      <c r="F1097" s="53"/>
      <c r="G1097" s="105"/>
      <c r="H1097" s="208"/>
      <c r="I1097" s="208"/>
      <c r="J1097" s="311"/>
    </row>
    <row r="1098" spans="2:10" ht="27.9" customHeight="1">
      <c r="B1098" s="227"/>
      <c r="C1098" s="146"/>
      <c r="D1098" s="228"/>
      <c r="E1098" s="498"/>
      <c r="F1098" s="53"/>
      <c r="G1098" s="105"/>
      <c r="H1098" s="208"/>
      <c r="I1098" s="208"/>
      <c r="J1098" s="311"/>
    </row>
    <row r="1099" spans="2:10" ht="27.9" customHeight="1">
      <c r="B1099" s="227"/>
      <c r="C1099" s="146"/>
      <c r="D1099" s="228"/>
      <c r="E1099" s="498"/>
      <c r="F1099" s="53"/>
      <c r="G1099" s="105"/>
      <c r="H1099" s="208"/>
      <c r="I1099" s="208"/>
      <c r="J1099" s="311"/>
    </row>
    <row r="1100" spans="2:10" ht="27.9" customHeight="1">
      <c r="B1100" s="227"/>
      <c r="C1100" s="146"/>
      <c r="D1100" s="228"/>
      <c r="E1100" s="498"/>
      <c r="F1100" s="53"/>
      <c r="G1100" s="105"/>
      <c r="H1100" s="208"/>
      <c r="I1100" s="208"/>
      <c r="J1100" s="311"/>
    </row>
    <row r="1101" spans="2:10" ht="27.9" customHeight="1">
      <c r="B1101" s="227"/>
      <c r="C1101" s="146"/>
      <c r="D1101" s="228"/>
      <c r="E1101" s="498"/>
      <c r="F1101" s="53"/>
      <c r="G1101" s="105"/>
      <c r="H1101" s="208"/>
      <c r="I1101" s="208"/>
      <c r="J1101" s="311"/>
    </row>
    <row r="1102" spans="2:10" ht="27.9" customHeight="1">
      <c r="B1102" s="227"/>
      <c r="C1102" s="146"/>
      <c r="D1102" s="228"/>
      <c r="E1102" s="498"/>
      <c r="F1102" s="53"/>
      <c r="G1102" s="105"/>
      <c r="H1102" s="208"/>
      <c r="I1102" s="208"/>
      <c r="J1102" s="311"/>
    </row>
    <row r="1103" spans="2:10" ht="27.9" customHeight="1">
      <c r="B1103" s="227"/>
      <c r="C1103" s="146"/>
      <c r="D1103" s="228"/>
      <c r="E1103" s="498"/>
      <c r="F1103" s="53"/>
      <c r="G1103" s="105"/>
      <c r="H1103" s="208"/>
      <c r="I1103" s="208"/>
      <c r="J1103" s="311"/>
    </row>
    <row r="1104" spans="2:10" ht="27.9" customHeight="1" thickBot="1">
      <c r="B1104" s="227"/>
      <c r="C1104" s="146"/>
      <c r="D1104" s="228"/>
      <c r="E1104" s="498"/>
      <c r="F1104" s="53"/>
      <c r="G1104" s="105"/>
      <c r="H1104" s="208"/>
      <c r="I1104" s="208"/>
      <c r="J1104" s="311"/>
    </row>
    <row r="1105" spans="2:10" ht="27.9" customHeight="1" thickBot="1">
      <c r="B1105" s="110"/>
      <c r="C1105" s="159"/>
      <c r="D1105" s="254"/>
      <c r="E1105" s="503"/>
      <c r="F1105" s="62" t="s">
        <v>292</v>
      </c>
      <c r="G1105" s="112">
        <f>G1095</f>
        <v>0</v>
      </c>
      <c r="H1105" s="112">
        <f>H1095</f>
        <v>382936841</v>
      </c>
      <c r="I1105" s="112">
        <f>I1095</f>
        <v>250406867</v>
      </c>
      <c r="J1105" s="112">
        <f>J1095</f>
        <v>388251118</v>
      </c>
    </row>
    <row r="1106" spans="2:10" ht="22.8" thickBot="1">
      <c r="B1106" s="743" t="s">
        <v>500</v>
      </c>
      <c r="C1106" s="744"/>
      <c r="D1106" s="744"/>
      <c r="E1106" s="744"/>
      <c r="F1106" s="744"/>
      <c r="G1106" s="744"/>
      <c r="H1106" s="744"/>
      <c r="I1106" s="744"/>
      <c r="J1106" s="745"/>
    </row>
    <row r="1107" spans="2:10" ht="27.9" customHeight="1">
      <c r="B1107" s="113"/>
      <c r="C1107" s="135"/>
      <c r="D1107" s="114"/>
      <c r="E1107" s="490"/>
      <c r="F1107" s="115" t="s">
        <v>161</v>
      </c>
      <c r="G1107" s="116">
        <f t="shared" ref="G1107:H1108" si="0">G1164</f>
        <v>0</v>
      </c>
      <c r="H1107" s="116">
        <f t="shared" si="0"/>
        <v>214246843</v>
      </c>
      <c r="I1107" s="65">
        <v>108506867</v>
      </c>
      <c r="J1107" s="65">
        <v>159561120</v>
      </c>
    </row>
    <row r="1108" spans="2:10" ht="27.9" customHeight="1" thickBot="1">
      <c r="B1108" s="117"/>
      <c r="C1108" s="137"/>
      <c r="D1108" s="118"/>
      <c r="E1108" s="491"/>
      <c r="F1108" s="119" t="s">
        <v>200</v>
      </c>
      <c r="G1108" s="120">
        <f t="shared" si="0"/>
        <v>0</v>
      </c>
      <c r="H1108" s="120">
        <f t="shared" si="0"/>
        <v>168689998</v>
      </c>
      <c r="I1108" s="230">
        <v>141900000</v>
      </c>
      <c r="J1108" s="230">
        <v>228689998</v>
      </c>
    </row>
    <row r="1109" spans="2:10" ht="24" thickBot="1">
      <c r="B1109" s="110"/>
      <c r="C1109" s="159"/>
      <c r="D1109" s="254"/>
      <c r="E1109" s="503"/>
      <c r="F1109" s="62" t="s">
        <v>292</v>
      </c>
      <c r="G1109" s="112">
        <f>G1107+G1108</f>
        <v>0</v>
      </c>
      <c r="H1109" s="112">
        <f>H1107+H1108</f>
        <v>382936841</v>
      </c>
      <c r="I1109" s="112">
        <v>250406867</v>
      </c>
      <c r="J1109" s="112">
        <f>J1107+J1108</f>
        <v>388251118</v>
      </c>
    </row>
    <row r="1110" spans="2:10" ht="25.2">
      <c r="B1110" s="721" t="s">
        <v>786</v>
      </c>
      <c r="C1110" s="722"/>
      <c r="D1110" s="722"/>
      <c r="E1110" s="722"/>
      <c r="F1110" s="722"/>
      <c r="G1110" s="722"/>
      <c r="H1110" s="722"/>
      <c r="I1110" s="722"/>
      <c r="J1110" s="723"/>
    </row>
    <row r="1111" spans="2:10" ht="22.2">
      <c r="B1111" s="718" t="s">
        <v>479</v>
      </c>
      <c r="C1111" s="719"/>
      <c r="D1111" s="719"/>
      <c r="E1111" s="719"/>
      <c r="F1111" s="719"/>
      <c r="G1111" s="719"/>
      <c r="H1111" s="719"/>
      <c r="I1111" s="719"/>
      <c r="J1111" s="720"/>
    </row>
    <row r="1112" spans="2:10" ht="18.75" customHeight="1">
      <c r="B1112" s="718" t="s">
        <v>987</v>
      </c>
      <c r="C1112" s="719"/>
      <c r="D1112" s="719"/>
      <c r="E1112" s="719"/>
      <c r="F1112" s="719"/>
      <c r="G1112" s="719"/>
      <c r="H1112" s="719"/>
      <c r="I1112" s="719"/>
      <c r="J1112" s="720"/>
    </row>
    <row r="1113" spans="2:10" ht="22.8" thickBot="1">
      <c r="B1113" s="724" t="s">
        <v>273</v>
      </c>
      <c r="C1113" s="724"/>
      <c r="D1113" s="724"/>
      <c r="E1113" s="724"/>
      <c r="F1113" s="724"/>
      <c r="G1113" s="724"/>
      <c r="H1113" s="724"/>
      <c r="I1113" s="724"/>
      <c r="J1113" s="724"/>
    </row>
    <row r="1114" spans="2:10" s="52" customFormat="1" ht="22.8" thickBot="1">
      <c r="B1114" s="725" t="s">
        <v>396</v>
      </c>
      <c r="C1114" s="726"/>
      <c r="D1114" s="726"/>
      <c r="E1114" s="726"/>
      <c r="F1114" s="726"/>
      <c r="G1114" s="726"/>
      <c r="H1114" s="726"/>
      <c r="I1114" s="726"/>
      <c r="J1114" s="727"/>
    </row>
    <row r="1115" spans="2:10" ht="45" customHeight="1" thickBot="1">
      <c r="B1115" s="20" t="s">
        <v>459</v>
      </c>
      <c r="C1115" s="128" t="s">
        <v>455</v>
      </c>
      <c r="D1115" s="99" t="s">
        <v>451</v>
      </c>
      <c r="E1115" s="487" t="s">
        <v>454</v>
      </c>
      <c r="F1115" s="100" t="s">
        <v>1</v>
      </c>
      <c r="G1115" s="20" t="s">
        <v>936</v>
      </c>
      <c r="H1115" s="20" t="s">
        <v>935</v>
      </c>
      <c r="I1115" s="20" t="s">
        <v>934</v>
      </c>
      <c r="J1115" s="20" t="s">
        <v>988</v>
      </c>
    </row>
    <row r="1116" spans="2:10" ht="23.4">
      <c r="B1116" s="235">
        <v>20000000</v>
      </c>
      <c r="C1116" s="151"/>
      <c r="D1116" s="236"/>
      <c r="E1116" s="500"/>
      <c r="F1116" s="237" t="s">
        <v>160</v>
      </c>
      <c r="G1116" s="238"/>
      <c r="H1116" s="238"/>
      <c r="I1116" s="238"/>
      <c r="J1116" s="239"/>
    </row>
    <row r="1117" spans="2:10" ht="23.4">
      <c r="B1117" s="215">
        <v>21000000</v>
      </c>
      <c r="C1117" s="142"/>
      <c r="D1117" s="77"/>
      <c r="E1117" s="494"/>
      <c r="F1117" s="216" t="s">
        <v>161</v>
      </c>
      <c r="G1117" s="208"/>
      <c r="H1117" s="208"/>
      <c r="I1117" s="208"/>
      <c r="J1117" s="217"/>
    </row>
    <row r="1118" spans="2:10" ht="24" thickBot="1">
      <c r="B1118" s="215">
        <v>21010300</v>
      </c>
      <c r="C1118" s="142"/>
      <c r="D1118" s="77"/>
      <c r="E1118" s="494"/>
      <c r="F1118" s="216" t="s">
        <v>168</v>
      </c>
      <c r="G1118" s="208"/>
      <c r="H1118" s="208"/>
      <c r="I1118" s="208"/>
      <c r="J1118" s="217"/>
    </row>
    <row r="1119" spans="2:10" ht="24" thickBot="1">
      <c r="B1119" s="221">
        <v>21010302</v>
      </c>
      <c r="C1119" s="164" t="s">
        <v>643</v>
      </c>
      <c r="D1119" s="25"/>
      <c r="E1119" s="496">
        <v>31922905</v>
      </c>
      <c r="F1119" s="53" t="s">
        <v>169</v>
      </c>
      <c r="G1119" s="31">
        <v>49678570.829999998</v>
      </c>
      <c r="H1119" s="51">
        <v>59614285</v>
      </c>
      <c r="I1119" s="31">
        <v>20798336</v>
      </c>
      <c r="J1119" s="51">
        <v>27798336</v>
      </c>
    </row>
    <row r="1120" spans="2:10" ht="24" thickBot="1">
      <c r="B1120" s="221">
        <v>21010303</v>
      </c>
      <c r="C1120" s="164" t="s">
        <v>643</v>
      </c>
      <c r="D1120" s="25"/>
      <c r="E1120" s="496">
        <v>31922905</v>
      </c>
      <c r="F1120" s="53" t="s">
        <v>170</v>
      </c>
      <c r="G1120" s="31">
        <v>69944110</v>
      </c>
      <c r="H1120" s="51">
        <v>83932932</v>
      </c>
      <c r="I1120" s="31">
        <v>60587844</v>
      </c>
      <c r="J1120" s="51">
        <v>75587844</v>
      </c>
    </row>
    <row r="1121" spans="2:10" ht="24" thickBot="1">
      <c r="B1121" s="221">
        <v>21010304</v>
      </c>
      <c r="C1121" s="164" t="s">
        <v>643</v>
      </c>
      <c r="D1121" s="25"/>
      <c r="E1121" s="496">
        <v>31922905</v>
      </c>
      <c r="F1121" s="53" t="s">
        <v>171</v>
      </c>
      <c r="G1121" s="31">
        <v>27965603.329999998</v>
      </c>
      <c r="H1121" s="51">
        <v>33558724</v>
      </c>
      <c r="I1121" s="31">
        <v>10253664</v>
      </c>
      <c r="J1121" s="51">
        <v>16238664</v>
      </c>
    </row>
    <row r="1122" spans="2:10" ht="23.4">
      <c r="B1122" s="221">
        <v>21010305</v>
      </c>
      <c r="C1122" s="164" t="s">
        <v>643</v>
      </c>
      <c r="D1122" s="25"/>
      <c r="E1122" s="496">
        <v>31922905</v>
      </c>
      <c r="F1122" s="53" t="s">
        <v>892</v>
      </c>
      <c r="G1122" s="31"/>
      <c r="H1122" s="51"/>
      <c r="I1122" s="31"/>
      <c r="J1122" s="51"/>
    </row>
    <row r="1123" spans="2:10" ht="45" thickBot="1">
      <c r="B1123" s="215">
        <v>21020300</v>
      </c>
      <c r="C1123" s="142"/>
      <c r="D1123" s="77"/>
      <c r="E1123" s="494"/>
      <c r="F1123" s="216" t="s">
        <v>189</v>
      </c>
      <c r="G1123" s="31"/>
      <c r="H1123" s="51"/>
      <c r="I1123" s="31"/>
      <c r="J1123" s="51"/>
    </row>
    <row r="1124" spans="2:10" ht="24" thickBot="1">
      <c r="B1124" s="221">
        <v>21020312</v>
      </c>
      <c r="C1124" s="164" t="s">
        <v>643</v>
      </c>
      <c r="D1124" s="25"/>
      <c r="E1124" s="496">
        <v>31922905</v>
      </c>
      <c r="F1124" s="53" t="s">
        <v>180</v>
      </c>
      <c r="G1124" s="31"/>
      <c r="H1124" s="51"/>
      <c r="I1124" s="31"/>
      <c r="J1124" s="51"/>
    </row>
    <row r="1125" spans="2:10" ht="24" thickBot="1">
      <c r="B1125" s="221">
        <v>21020320</v>
      </c>
      <c r="C1125" s="164" t="s">
        <v>643</v>
      </c>
      <c r="D1125" s="25"/>
      <c r="E1125" s="496" t="s">
        <v>787</v>
      </c>
      <c r="F1125" s="53" t="s">
        <v>185</v>
      </c>
      <c r="G1125" s="31"/>
      <c r="H1125" s="51"/>
      <c r="I1125" s="31"/>
      <c r="J1125" s="51"/>
    </row>
    <row r="1126" spans="2:10" ht="24" thickBot="1">
      <c r="B1126" s="221">
        <v>21020327</v>
      </c>
      <c r="C1126" s="164" t="s">
        <v>643</v>
      </c>
      <c r="D1126" s="25"/>
      <c r="E1126" s="496">
        <v>31922905</v>
      </c>
      <c r="F1126" s="53" t="s">
        <v>186</v>
      </c>
      <c r="G1126" s="31">
        <v>1194270</v>
      </c>
      <c r="H1126" s="51">
        <v>1433124</v>
      </c>
      <c r="I1126" s="31">
        <v>407600</v>
      </c>
      <c r="J1126" s="51">
        <v>507600</v>
      </c>
    </row>
    <row r="1127" spans="2:10" ht="24" thickBot="1">
      <c r="B1127" s="277">
        <v>21020116</v>
      </c>
      <c r="C1127" s="164" t="s">
        <v>643</v>
      </c>
      <c r="D1127" s="25"/>
      <c r="E1127" s="496">
        <v>31922905</v>
      </c>
      <c r="F1127" s="85" t="s">
        <v>689</v>
      </c>
      <c r="G1127" s="31">
        <v>4218650.83</v>
      </c>
      <c r="H1127" s="51">
        <v>5062381</v>
      </c>
      <c r="I1127" s="31">
        <v>1900056</v>
      </c>
      <c r="J1127" s="51">
        <v>2050056</v>
      </c>
    </row>
    <row r="1128" spans="2:10" ht="24" thickBot="1">
      <c r="B1128" s="277">
        <v>21020126</v>
      </c>
      <c r="C1128" s="164" t="s">
        <v>643</v>
      </c>
      <c r="D1128" s="25"/>
      <c r="E1128" s="496">
        <v>31922905</v>
      </c>
      <c r="F1128" s="85" t="s">
        <v>690</v>
      </c>
      <c r="G1128" s="31"/>
      <c r="H1128" s="51"/>
      <c r="I1128" s="31">
        <v>1000000</v>
      </c>
      <c r="J1128" s="51">
        <v>1627155</v>
      </c>
    </row>
    <row r="1129" spans="2:10" ht="23.4">
      <c r="B1129" s="221">
        <v>21020328</v>
      </c>
      <c r="C1129" s="164" t="s">
        <v>643</v>
      </c>
      <c r="D1129" s="25"/>
      <c r="E1129" s="496">
        <v>31922905</v>
      </c>
      <c r="F1129" s="53" t="s">
        <v>691</v>
      </c>
      <c r="G1129" s="31">
        <v>3643083.33</v>
      </c>
      <c r="H1129" s="51">
        <v>4371700</v>
      </c>
      <c r="I1129" s="31"/>
      <c r="J1129" s="51"/>
    </row>
    <row r="1130" spans="2:10" ht="24" thickBot="1">
      <c r="B1130" s="215">
        <v>21020400</v>
      </c>
      <c r="C1130" s="142"/>
      <c r="D1130" s="77"/>
      <c r="E1130" s="494"/>
      <c r="F1130" s="216" t="s">
        <v>190</v>
      </c>
      <c r="G1130" s="31"/>
      <c r="H1130" s="51"/>
      <c r="I1130" s="31"/>
      <c r="J1130" s="51"/>
    </row>
    <row r="1131" spans="2:10" ht="24" thickBot="1">
      <c r="B1131" s="221">
        <v>21020412</v>
      </c>
      <c r="C1131" s="164" t="s">
        <v>643</v>
      </c>
      <c r="D1131" s="25"/>
      <c r="E1131" s="496">
        <v>31922905</v>
      </c>
      <c r="F1131" s="53" t="s">
        <v>180</v>
      </c>
      <c r="G1131" s="31"/>
      <c r="H1131" s="51"/>
      <c r="I1131" s="31"/>
      <c r="J1131" s="51"/>
    </row>
    <row r="1132" spans="2:10" ht="24" thickBot="1">
      <c r="B1132" s="221">
        <v>21020420</v>
      </c>
      <c r="C1132" s="164" t="s">
        <v>643</v>
      </c>
      <c r="D1132" s="25"/>
      <c r="E1132" s="496">
        <v>31922905</v>
      </c>
      <c r="F1132" s="53" t="s">
        <v>788</v>
      </c>
      <c r="G1132" s="31">
        <v>6486143.3300000001</v>
      </c>
      <c r="H1132" s="51">
        <v>7783372</v>
      </c>
      <c r="I1132" s="31">
        <v>3829668</v>
      </c>
      <c r="J1132" s="51">
        <v>4829668</v>
      </c>
    </row>
    <row r="1133" spans="2:10" ht="24" thickBot="1">
      <c r="B1133" s="221">
        <v>21020427</v>
      </c>
      <c r="C1133" s="164" t="s">
        <v>643</v>
      </c>
      <c r="D1133" s="25"/>
      <c r="E1133" s="496">
        <v>31922905</v>
      </c>
      <c r="F1133" s="53" t="s">
        <v>186</v>
      </c>
      <c r="G1133" s="31">
        <v>3261385</v>
      </c>
      <c r="H1133" s="51">
        <v>3913662</v>
      </c>
      <c r="I1133" s="31">
        <v>2000400</v>
      </c>
      <c r="J1133" s="51">
        <v>2512400</v>
      </c>
    </row>
    <row r="1134" spans="2:10" ht="23.4">
      <c r="B1134" s="221">
        <v>21020428</v>
      </c>
      <c r="C1134" s="164" t="s">
        <v>643</v>
      </c>
      <c r="D1134" s="25"/>
      <c r="E1134" s="496">
        <v>31922905</v>
      </c>
      <c r="F1134" s="53" t="s">
        <v>789</v>
      </c>
      <c r="G1134" s="31">
        <v>5512505.7999999998</v>
      </c>
      <c r="H1134" s="51">
        <v>6615007</v>
      </c>
      <c r="I1134" s="31">
        <v>3158934</v>
      </c>
      <c r="J1134" s="51">
        <v>4158934</v>
      </c>
    </row>
    <row r="1135" spans="2:10" ht="24" thickBot="1">
      <c r="B1135" s="215">
        <v>21020500</v>
      </c>
      <c r="C1135" s="142"/>
      <c r="D1135" s="77"/>
      <c r="E1135" s="494"/>
      <c r="F1135" s="216" t="s">
        <v>191</v>
      </c>
      <c r="G1135" s="31"/>
      <c r="H1135" s="51"/>
      <c r="I1135" s="31"/>
      <c r="J1135" s="51"/>
    </row>
    <row r="1136" spans="2:10" ht="24" thickBot="1">
      <c r="B1136" s="286">
        <v>21020512</v>
      </c>
      <c r="C1136" s="164" t="s">
        <v>643</v>
      </c>
      <c r="D1136" s="225"/>
      <c r="E1136" s="496">
        <v>31922905</v>
      </c>
      <c r="F1136" s="53" t="s">
        <v>925</v>
      </c>
      <c r="G1136" s="31"/>
      <c r="H1136" s="51"/>
      <c r="I1136" s="31"/>
      <c r="J1136" s="51"/>
    </row>
    <row r="1137" spans="2:10" ht="24" thickBot="1">
      <c r="B1137" s="286">
        <v>21020520</v>
      </c>
      <c r="C1137" s="164" t="s">
        <v>643</v>
      </c>
      <c r="D1137" s="225"/>
      <c r="E1137" s="496">
        <v>31922905</v>
      </c>
      <c r="F1137" s="53" t="s">
        <v>790</v>
      </c>
      <c r="G1137" s="31">
        <v>3858520</v>
      </c>
      <c r="H1137" s="51">
        <v>4630224</v>
      </c>
      <c r="I1137" s="31">
        <v>542474</v>
      </c>
      <c r="J1137" s="51">
        <v>642474</v>
      </c>
    </row>
    <row r="1138" spans="2:10" ht="24" thickBot="1">
      <c r="B1138" s="286">
        <v>21020527</v>
      </c>
      <c r="C1138" s="164" t="s">
        <v>643</v>
      </c>
      <c r="D1138" s="225"/>
      <c r="E1138" s="496">
        <v>31922905</v>
      </c>
      <c r="F1138" s="53" t="s">
        <v>186</v>
      </c>
      <c r="G1138" s="31">
        <v>2776193.3</v>
      </c>
      <c r="H1138" s="51">
        <v>3331432</v>
      </c>
      <c r="I1138" s="31">
        <v>1000200</v>
      </c>
      <c r="J1138" s="51">
        <v>1015200</v>
      </c>
    </row>
    <row r="1139" spans="2:10" s="207" customFormat="1" ht="23.4">
      <c r="B1139" s="286">
        <v>21020528</v>
      </c>
      <c r="C1139" s="164" t="s">
        <v>643</v>
      </c>
      <c r="D1139" s="225"/>
      <c r="E1139" s="496">
        <v>31922905</v>
      </c>
      <c r="F1139" s="53" t="s">
        <v>791</v>
      </c>
      <c r="G1139" s="31"/>
      <c r="H1139" s="51"/>
      <c r="I1139" s="31">
        <v>702791</v>
      </c>
      <c r="J1139" s="51">
        <v>802791</v>
      </c>
    </row>
    <row r="1140" spans="2:10" ht="24" thickBot="1">
      <c r="B1140" s="222">
        <v>21020600</v>
      </c>
      <c r="C1140" s="145"/>
      <c r="D1140" s="223"/>
      <c r="E1140" s="497"/>
      <c r="F1140" s="229" t="s">
        <v>523</v>
      </c>
      <c r="G1140" s="65"/>
      <c r="H1140" s="55"/>
      <c r="I1140" s="65"/>
      <c r="J1140" s="55"/>
    </row>
    <row r="1141" spans="2:10" ht="23.4">
      <c r="B1141" s="286">
        <v>21020605</v>
      </c>
      <c r="C1141" s="164" t="s">
        <v>643</v>
      </c>
      <c r="D1141" s="225"/>
      <c r="E1141" s="496">
        <v>31922905</v>
      </c>
      <c r="F1141" s="53" t="s">
        <v>524</v>
      </c>
      <c r="G1141" s="31"/>
      <c r="H1141" s="51"/>
      <c r="I1141" s="31"/>
      <c r="J1141" s="51"/>
    </row>
    <row r="1142" spans="2:10" ht="16.5" customHeight="1">
      <c r="B1142" s="227">
        <v>22020000</v>
      </c>
      <c r="C1142" s="146"/>
      <c r="D1142" s="228"/>
      <c r="E1142" s="498"/>
      <c r="F1142" s="44" t="s">
        <v>200</v>
      </c>
      <c r="G1142" s="31"/>
      <c r="H1142" s="51"/>
      <c r="I1142" s="31"/>
      <c r="J1142" s="51"/>
    </row>
    <row r="1143" spans="2:10" ht="23.4">
      <c r="B1143" s="227">
        <v>22020100</v>
      </c>
      <c r="C1143" s="146"/>
      <c r="D1143" s="228"/>
      <c r="E1143" s="498"/>
      <c r="F1143" s="44" t="s">
        <v>201</v>
      </c>
      <c r="G1143" s="31"/>
      <c r="H1143" s="51"/>
      <c r="I1143" s="31"/>
      <c r="J1143" s="51"/>
    </row>
    <row r="1144" spans="2:10" ht="24" thickBot="1">
      <c r="B1144" s="84">
        <v>22020101</v>
      </c>
      <c r="C1144" s="164" t="s">
        <v>643</v>
      </c>
      <c r="D1144" s="312"/>
      <c r="E1144" s="517"/>
      <c r="F1144" s="305" t="s">
        <v>202</v>
      </c>
      <c r="G1144" s="309"/>
      <c r="H1144" s="51"/>
      <c r="I1144" s="309"/>
      <c r="J1144" s="51"/>
    </row>
    <row r="1145" spans="2:10" ht="24" thickBot="1">
      <c r="B1145" s="84">
        <v>22020102</v>
      </c>
      <c r="C1145" s="164" t="s">
        <v>643</v>
      </c>
      <c r="D1145" s="312"/>
      <c r="E1145" s="496">
        <v>31922905</v>
      </c>
      <c r="F1145" s="305" t="s">
        <v>203</v>
      </c>
      <c r="G1145" s="310">
        <v>2324900</v>
      </c>
      <c r="H1145" s="51">
        <v>2789998</v>
      </c>
      <c r="I1145" s="310">
        <v>2324900</v>
      </c>
      <c r="J1145" s="51">
        <v>2789998</v>
      </c>
    </row>
    <row r="1146" spans="2:10" ht="24" thickBot="1">
      <c r="B1146" s="84">
        <v>22020103</v>
      </c>
      <c r="C1146" s="131" t="s">
        <v>643</v>
      </c>
      <c r="D1146" s="25"/>
      <c r="E1146" s="496">
        <v>31922905</v>
      </c>
      <c r="F1146" s="305" t="s">
        <v>204</v>
      </c>
      <c r="G1146" s="309"/>
      <c r="H1146" s="51"/>
      <c r="I1146" s="309"/>
      <c r="J1146" s="51"/>
    </row>
    <row r="1147" spans="2:10" ht="23.4">
      <c r="B1147" s="84">
        <v>22020104</v>
      </c>
      <c r="C1147" s="131" t="s">
        <v>643</v>
      </c>
      <c r="D1147" s="25"/>
      <c r="E1147" s="496">
        <v>31922905</v>
      </c>
      <c r="F1147" s="305" t="s">
        <v>205</v>
      </c>
      <c r="G1147" s="309"/>
      <c r="H1147" s="51"/>
      <c r="I1147" s="309"/>
      <c r="J1147" s="51"/>
    </row>
    <row r="1148" spans="2:10" ht="19.5" customHeight="1" thickBot="1">
      <c r="B1148" s="227">
        <v>22020300</v>
      </c>
      <c r="C1148" s="146"/>
      <c r="D1148" s="228"/>
      <c r="E1148" s="498"/>
      <c r="F1148" s="44" t="s">
        <v>209</v>
      </c>
      <c r="G1148" s="31"/>
      <c r="H1148" s="51"/>
      <c r="I1148" s="31"/>
      <c r="J1148" s="51"/>
    </row>
    <row r="1149" spans="2:10" s="207" customFormat="1" ht="24" thickBot="1">
      <c r="B1149" s="29">
        <v>22020307</v>
      </c>
      <c r="C1149" s="164" t="s">
        <v>643</v>
      </c>
      <c r="D1149" s="104"/>
      <c r="E1149" s="496">
        <v>31922905</v>
      </c>
      <c r="F1149" s="30" t="s">
        <v>214</v>
      </c>
      <c r="G1149" s="31">
        <v>75000000</v>
      </c>
      <c r="H1149" s="51">
        <v>90000000</v>
      </c>
      <c r="I1149" s="31">
        <v>80000000</v>
      </c>
      <c r="J1149" s="51">
        <v>150000000</v>
      </c>
    </row>
    <row r="1150" spans="2:10" ht="24" thickBot="1">
      <c r="B1150" s="29">
        <v>22020313</v>
      </c>
      <c r="C1150" s="164" t="s">
        <v>643</v>
      </c>
      <c r="D1150" s="104"/>
      <c r="E1150" s="496">
        <v>31922905</v>
      </c>
      <c r="F1150" s="30" t="s">
        <v>661</v>
      </c>
      <c r="G1150" s="31">
        <v>2500000</v>
      </c>
      <c r="H1150" s="51">
        <v>3000000</v>
      </c>
      <c r="I1150" s="31">
        <v>2500000</v>
      </c>
      <c r="J1150" s="55">
        <v>2000000</v>
      </c>
    </row>
    <row r="1151" spans="2:10" ht="24" thickBot="1">
      <c r="B1151" s="29"/>
      <c r="C1151" s="131" t="s">
        <v>643</v>
      </c>
      <c r="D1151" s="25"/>
      <c r="E1151" s="496">
        <v>31922905</v>
      </c>
      <c r="F1151" s="30" t="s">
        <v>331</v>
      </c>
      <c r="G1151" s="31"/>
      <c r="H1151" s="51"/>
      <c r="I1151" s="31"/>
      <c r="J1151" s="51"/>
    </row>
    <row r="1152" spans="2:10" ht="20.25" customHeight="1">
      <c r="B1152" s="29"/>
      <c r="C1152" s="164" t="s">
        <v>643</v>
      </c>
      <c r="D1152" s="104"/>
      <c r="E1152" s="496">
        <v>31922905</v>
      </c>
      <c r="F1152" s="30" t="s">
        <v>525</v>
      </c>
      <c r="G1152" s="31"/>
      <c r="H1152" s="51"/>
      <c r="I1152" s="31"/>
      <c r="J1152" s="51"/>
    </row>
    <row r="1153" spans="2:10" ht="45" thickBot="1">
      <c r="B1153" s="227">
        <v>22020700</v>
      </c>
      <c r="C1153" s="146"/>
      <c r="D1153" s="228"/>
      <c r="E1153" s="498"/>
      <c r="F1153" s="44" t="s">
        <v>232</v>
      </c>
      <c r="G1153" s="31"/>
      <c r="H1153" s="51"/>
      <c r="I1153" s="31"/>
      <c r="J1153" s="51"/>
    </row>
    <row r="1154" spans="2:10" ht="24" thickBot="1">
      <c r="B1154" s="29">
        <v>22020708</v>
      </c>
      <c r="C1154" s="164" t="s">
        <v>643</v>
      </c>
      <c r="D1154" s="104"/>
      <c r="E1154" s="496">
        <v>31922905</v>
      </c>
      <c r="F1154" s="53" t="s">
        <v>236</v>
      </c>
      <c r="G1154" s="31">
        <v>8350200</v>
      </c>
      <c r="H1154" s="51">
        <v>10000000</v>
      </c>
      <c r="I1154" s="31">
        <v>9000000</v>
      </c>
      <c r="J1154" s="51">
        <v>10000000</v>
      </c>
    </row>
    <row r="1155" spans="2:10" ht="23.4">
      <c r="B1155" s="29">
        <v>22020711</v>
      </c>
      <c r="C1155" s="164" t="s">
        <v>643</v>
      </c>
      <c r="D1155" s="104"/>
      <c r="E1155" s="496">
        <v>31922905</v>
      </c>
      <c r="F1155" s="53" t="s">
        <v>237</v>
      </c>
      <c r="G1155" s="31"/>
      <c r="H1155" s="51"/>
      <c r="I1155" s="31"/>
      <c r="J1155" s="51"/>
    </row>
    <row r="1156" spans="2:10" ht="24" thickBot="1">
      <c r="B1156" s="227">
        <v>22020800</v>
      </c>
      <c r="C1156" s="146"/>
      <c r="D1156" s="228"/>
      <c r="E1156" s="498"/>
      <c r="F1156" s="229" t="s">
        <v>423</v>
      </c>
      <c r="G1156" s="65"/>
      <c r="H1156" s="55"/>
      <c r="I1156" s="65"/>
      <c r="J1156" s="55"/>
    </row>
    <row r="1157" spans="2:10" ht="24" thickBot="1">
      <c r="B1157" s="29">
        <v>22020801</v>
      </c>
      <c r="C1157" s="164" t="s">
        <v>643</v>
      </c>
      <c r="D1157" s="104"/>
      <c r="E1157" s="496">
        <v>31922905</v>
      </c>
      <c r="F1157" s="53" t="s">
        <v>239</v>
      </c>
      <c r="G1157" s="31">
        <v>7920000</v>
      </c>
      <c r="H1157" s="51">
        <v>9000000</v>
      </c>
      <c r="I1157" s="31">
        <v>8100000</v>
      </c>
      <c r="J1157" s="51">
        <v>10000000</v>
      </c>
    </row>
    <row r="1158" spans="2:10" ht="23.4">
      <c r="B1158" s="29">
        <v>22020803</v>
      </c>
      <c r="C1158" s="164" t="s">
        <v>643</v>
      </c>
      <c r="D1158" s="104"/>
      <c r="E1158" s="496">
        <v>31922905</v>
      </c>
      <c r="F1158" s="53" t="s">
        <v>424</v>
      </c>
      <c r="G1158" s="31"/>
      <c r="H1158" s="51">
        <v>11000000</v>
      </c>
      <c r="I1158" s="31">
        <v>10200000</v>
      </c>
      <c r="J1158" s="51">
        <v>11000000</v>
      </c>
    </row>
    <row r="1159" spans="2:10" ht="24" thickBot="1">
      <c r="B1159" s="227">
        <v>22021000</v>
      </c>
      <c r="C1159" s="146"/>
      <c r="D1159" s="228"/>
      <c r="E1159" s="498"/>
      <c r="F1159" s="44" t="s">
        <v>245</v>
      </c>
      <c r="G1159" s="31"/>
      <c r="H1159" s="51"/>
      <c r="I1159" s="31"/>
      <c r="J1159" s="51"/>
    </row>
    <row r="1160" spans="2:10" ht="44.4">
      <c r="B1160" s="29">
        <v>22021017</v>
      </c>
      <c r="C1160" s="164" t="s">
        <v>643</v>
      </c>
      <c r="D1160" s="104"/>
      <c r="E1160" s="496">
        <v>31922905</v>
      </c>
      <c r="F1160" s="53" t="s">
        <v>823</v>
      </c>
      <c r="G1160" s="31"/>
      <c r="H1160" s="51">
        <v>13200000</v>
      </c>
      <c r="I1160" s="31">
        <v>11400000</v>
      </c>
      <c r="J1160" s="51">
        <v>13200000</v>
      </c>
    </row>
    <row r="1161" spans="2:10" ht="23.4">
      <c r="B1161" s="84">
        <v>22021004</v>
      </c>
      <c r="C1161" s="164" t="s">
        <v>643</v>
      </c>
      <c r="D1161" s="104"/>
      <c r="E1161" s="488"/>
      <c r="F1161" s="85" t="s">
        <v>250</v>
      </c>
      <c r="G1161" s="31"/>
      <c r="H1161" s="51"/>
      <c r="I1161" s="31"/>
      <c r="J1161" s="51"/>
    </row>
    <row r="1162" spans="2:10" s="52" customFormat="1" ht="24" thickBot="1">
      <c r="B1162" s="227">
        <v>22040100</v>
      </c>
      <c r="C1162" s="146"/>
      <c r="D1162" s="228"/>
      <c r="E1162" s="498"/>
      <c r="F1162" s="44" t="s">
        <v>259</v>
      </c>
      <c r="G1162" s="31"/>
      <c r="H1162" s="51"/>
      <c r="I1162" s="31"/>
      <c r="J1162" s="51"/>
    </row>
    <row r="1163" spans="2:10" ht="44.4">
      <c r="B1163" s="29">
        <v>22040109</v>
      </c>
      <c r="C1163" s="170" t="s">
        <v>643</v>
      </c>
      <c r="D1163" s="104"/>
      <c r="E1163" s="496">
        <v>31922905</v>
      </c>
      <c r="F1163" s="53" t="s">
        <v>662</v>
      </c>
      <c r="G1163" s="31"/>
      <c r="H1163" s="51">
        <v>29700000</v>
      </c>
      <c r="I1163" s="31">
        <v>20700000</v>
      </c>
      <c r="J1163" s="51">
        <v>29700000</v>
      </c>
    </row>
    <row r="1164" spans="2:10" ht="23.4">
      <c r="B1164" s="227"/>
      <c r="C1164" s="146"/>
      <c r="D1164" s="228"/>
      <c r="E1164" s="498"/>
      <c r="F1164" s="229" t="s">
        <v>161</v>
      </c>
      <c r="G1164" s="65"/>
      <c r="H1164" s="65">
        <f>SUM(H1119:H1141)</f>
        <v>214246843</v>
      </c>
      <c r="I1164" s="65">
        <v>108506867</v>
      </c>
      <c r="J1164" s="65">
        <v>159561120</v>
      </c>
    </row>
    <row r="1165" spans="2:10" ht="27.9" customHeight="1" thickBot="1">
      <c r="B1165" s="117"/>
      <c r="C1165" s="137"/>
      <c r="D1165" s="118"/>
      <c r="E1165" s="491"/>
      <c r="F1165" s="119" t="s">
        <v>200</v>
      </c>
      <c r="G1165" s="230"/>
      <c r="H1165" s="230">
        <f>SUM(H1144:H1163)</f>
        <v>168689998</v>
      </c>
      <c r="I1165" s="230">
        <v>141900000</v>
      </c>
      <c r="J1165" s="230">
        <v>228689998</v>
      </c>
    </row>
    <row r="1166" spans="2:10" ht="24" thickBot="1">
      <c r="B1166" s="110"/>
      <c r="C1166" s="159"/>
      <c r="D1166" s="254"/>
      <c r="E1166" s="503"/>
      <c r="F1166" s="263" t="s">
        <v>292</v>
      </c>
      <c r="G1166" s="63"/>
      <c r="H1166" s="63">
        <f>H1164+H1165</f>
        <v>382936841</v>
      </c>
      <c r="I1166" s="63">
        <v>250406867</v>
      </c>
      <c r="J1166" s="63">
        <f>SUM(J1164:J1165)</f>
        <v>388251118</v>
      </c>
    </row>
    <row r="1167" spans="2:10" ht="25.2">
      <c r="B1167" s="721" t="s">
        <v>786</v>
      </c>
      <c r="C1167" s="722"/>
      <c r="D1167" s="722"/>
      <c r="E1167" s="722"/>
      <c r="F1167" s="722"/>
      <c r="G1167" s="722"/>
      <c r="H1167" s="722"/>
      <c r="I1167" s="722"/>
      <c r="J1167" s="723"/>
    </row>
    <row r="1168" spans="2:10" ht="22.2">
      <c r="B1168" s="718" t="s">
        <v>479</v>
      </c>
      <c r="C1168" s="719"/>
      <c r="D1168" s="719"/>
      <c r="E1168" s="719"/>
      <c r="F1168" s="719"/>
      <c r="G1168" s="719"/>
      <c r="H1168" s="719"/>
      <c r="I1168" s="719"/>
      <c r="J1168" s="720"/>
    </row>
    <row r="1169" spans="2:14" ht="18.75" customHeight="1">
      <c r="B1169" s="718" t="s">
        <v>990</v>
      </c>
      <c r="C1169" s="719"/>
      <c r="D1169" s="719"/>
      <c r="E1169" s="719"/>
      <c r="F1169" s="719"/>
      <c r="G1169" s="719"/>
      <c r="H1169" s="719"/>
      <c r="I1169" s="719"/>
      <c r="J1169" s="720"/>
    </row>
    <row r="1170" spans="2:14" ht="22.8" thickBot="1">
      <c r="B1170" s="724" t="s">
        <v>327</v>
      </c>
      <c r="C1170" s="724"/>
      <c r="D1170" s="724"/>
      <c r="E1170" s="724"/>
      <c r="F1170" s="724"/>
      <c r="G1170" s="724"/>
      <c r="H1170" s="724"/>
      <c r="I1170" s="724"/>
      <c r="J1170" s="724"/>
    </row>
    <row r="1171" spans="2:14" s="52" customFormat="1" ht="22.8" thickBot="1">
      <c r="B1171" s="737" t="s">
        <v>397</v>
      </c>
      <c r="C1171" s="738"/>
      <c r="D1171" s="738"/>
      <c r="E1171" s="738"/>
      <c r="F1171" s="738"/>
      <c r="G1171" s="738"/>
      <c r="H1171" s="738"/>
      <c r="I1171" s="738"/>
      <c r="J1171" s="739"/>
    </row>
    <row r="1172" spans="2:14" ht="49.5" customHeight="1" thickBot="1">
      <c r="B1172" s="20" t="s">
        <v>692</v>
      </c>
      <c r="C1172" s="128" t="s">
        <v>455</v>
      </c>
      <c r="D1172" s="99" t="s">
        <v>451</v>
      </c>
      <c r="E1172" s="487" t="s">
        <v>454</v>
      </c>
      <c r="F1172" s="100" t="s">
        <v>1</v>
      </c>
      <c r="G1172" s="20" t="s">
        <v>936</v>
      </c>
      <c r="H1172" s="20" t="s">
        <v>935</v>
      </c>
      <c r="I1172" s="20" t="s">
        <v>934</v>
      </c>
      <c r="J1172" s="20" t="s">
        <v>988</v>
      </c>
    </row>
    <row r="1173" spans="2:14" ht="27.9" customHeight="1" thickBot="1">
      <c r="B1173" s="313" t="s">
        <v>480</v>
      </c>
      <c r="C1173" s="131" t="s">
        <v>643</v>
      </c>
      <c r="D1173" s="25"/>
      <c r="E1173" s="496">
        <v>31922905</v>
      </c>
      <c r="F1173" s="102" t="s">
        <v>376</v>
      </c>
      <c r="G1173" s="103">
        <f>G1244</f>
        <v>0</v>
      </c>
      <c r="H1173" s="103">
        <f>H1244</f>
        <v>0</v>
      </c>
      <c r="I1173" s="314">
        <v>60100715</v>
      </c>
      <c r="J1173" s="314">
        <v>114835624</v>
      </c>
    </row>
    <row r="1174" spans="2:14" ht="27.9" customHeight="1" thickBot="1">
      <c r="B1174" s="41">
        <v>21500100102</v>
      </c>
      <c r="C1174" s="131" t="s">
        <v>643</v>
      </c>
      <c r="D1174" s="25"/>
      <c r="E1174" s="496">
        <v>31922905</v>
      </c>
      <c r="F1174" s="53" t="s">
        <v>377</v>
      </c>
      <c r="G1174" s="105">
        <f>G1295</f>
        <v>19235709.649999999</v>
      </c>
      <c r="H1174" s="105">
        <f>H1295</f>
        <v>25621989</v>
      </c>
      <c r="I1174" s="105">
        <v>16961249</v>
      </c>
      <c r="J1174" s="105">
        <v>121367000</v>
      </c>
    </row>
    <row r="1175" spans="2:14" ht="27.9" customHeight="1" thickBot="1">
      <c r="B1175" s="41">
        <v>21500100103</v>
      </c>
      <c r="C1175" s="131" t="s">
        <v>643</v>
      </c>
      <c r="D1175" s="25"/>
      <c r="E1175" s="496">
        <v>31922905</v>
      </c>
      <c r="F1175" s="53" t="s">
        <v>378</v>
      </c>
      <c r="G1175" s="105">
        <f>G1337</f>
        <v>24804473.009999998</v>
      </c>
      <c r="H1175" s="105">
        <f>H1337</f>
        <v>44338630.719999999</v>
      </c>
      <c r="I1175" s="314">
        <v>30355731</v>
      </c>
      <c r="J1175" s="314">
        <v>138005442</v>
      </c>
    </row>
    <row r="1176" spans="2:14" ht="27.9" customHeight="1" thickBot="1">
      <c r="B1176" s="41">
        <v>21500100104</v>
      </c>
      <c r="C1176" s="131" t="s">
        <v>643</v>
      </c>
      <c r="D1176" s="25"/>
      <c r="E1176" s="496">
        <v>31922905</v>
      </c>
      <c r="F1176" s="53" t="s">
        <v>379</v>
      </c>
      <c r="G1176" s="105">
        <f>G1384</f>
        <v>8416667.3000000007</v>
      </c>
      <c r="H1176" s="105">
        <f>H1384</f>
        <v>16570000</v>
      </c>
      <c r="I1176" s="123">
        <v>1230000</v>
      </c>
      <c r="J1176" s="123">
        <v>36343438</v>
      </c>
    </row>
    <row r="1177" spans="2:14" ht="27.9" customHeight="1">
      <c r="B1177" s="41"/>
      <c r="C1177" s="146"/>
      <c r="D1177" s="228"/>
      <c r="E1177" s="498"/>
      <c r="F1177" s="53"/>
      <c r="G1177" s="105"/>
      <c r="H1177" s="208"/>
      <c r="I1177" s="208"/>
      <c r="J1177" s="311"/>
    </row>
    <row r="1178" spans="2:14" ht="27.9" customHeight="1">
      <c r="B1178" s="41"/>
      <c r="C1178" s="146"/>
      <c r="D1178" s="228"/>
      <c r="E1178" s="498"/>
      <c r="F1178" s="53"/>
      <c r="G1178" s="105"/>
      <c r="H1178" s="208"/>
      <c r="I1178" s="208"/>
      <c r="J1178" s="51"/>
    </row>
    <row r="1179" spans="2:14" ht="27.9" customHeight="1">
      <c r="B1179" s="41"/>
      <c r="C1179" s="146"/>
      <c r="D1179" s="228"/>
      <c r="E1179" s="498"/>
      <c r="F1179" s="53"/>
      <c r="G1179" s="105"/>
      <c r="H1179" s="208"/>
      <c r="I1179" s="208"/>
      <c r="J1179" s="51"/>
    </row>
    <row r="1180" spans="2:14" s="207" customFormat="1" ht="27.9" customHeight="1" thickBot="1">
      <c r="B1180" s="315"/>
      <c r="C1180" s="137"/>
      <c r="D1180" s="118"/>
      <c r="E1180" s="491"/>
      <c r="F1180" s="293"/>
      <c r="G1180" s="294"/>
      <c r="H1180" s="316"/>
      <c r="I1180" s="316"/>
      <c r="J1180" s="73"/>
      <c r="K1180" s="317"/>
      <c r="L1180" s="317"/>
      <c r="M1180" s="317"/>
      <c r="N1180" s="317"/>
    </row>
    <row r="1181" spans="2:14" ht="24" thickBot="1">
      <c r="B1181" s="60"/>
      <c r="C1181" s="159"/>
      <c r="D1181" s="254"/>
      <c r="E1181" s="503"/>
      <c r="F1181" s="62" t="s">
        <v>292</v>
      </c>
      <c r="G1181" s="112">
        <f>SUM(G1173:G1176)</f>
        <v>52456849.959999993</v>
      </c>
      <c r="H1181" s="112">
        <f>SUM(H1173:H1176)</f>
        <v>86530619.719999999</v>
      </c>
      <c r="I1181" s="112">
        <f>SUM(I1173:I1176)</f>
        <v>108647695</v>
      </c>
      <c r="J1181" s="112">
        <f>SUM(J1173:J1176)</f>
        <v>410551504</v>
      </c>
    </row>
    <row r="1182" spans="2:14" ht="22.8" thickBot="1">
      <c r="B1182" s="752" t="s">
        <v>500</v>
      </c>
      <c r="C1182" s="753"/>
      <c r="D1182" s="753"/>
      <c r="E1182" s="753"/>
      <c r="F1182" s="753"/>
      <c r="G1182" s="753"/>
      <c r="H1182" s="753"/>
      <c r="I1182" s="753"/>
      <c r="J1182" s="754"/>
    </row>
    <row r="1183" spans="2:14" ht="23.4">
      <c r="B1183" s="64"/>
      <c r="C1183" s="135"/>
      <c r="D1183" s="114"/>
      <c r="E1183" s="490"/>
      <c r="F1183" s="115" t="s">
        <v>161</v>
      </c>
      <c r="G1183" s="116">
        <f>G1242+G1293+G1335+G1382</f>
        <v>18846278.66</v>
      </c>
      <c r="H1183" s="116">
        <f t="shared" ref="H1183:I1184" si="1">H1242+H1293+H1335+H1382</f>
        <v>35716304.359999999</v>
      </c>
      <c r="I1183" s="116">
        <f t="shared" si="1"/>
        <v>34334585</v>
      </c>
      <c r="J1183" s="116">
        <v>268851504</v>
      </c>
    </row>
    <row r="1184" spans="2:14" ht="24" thickBot="1">
      <c r="B1184" s="315"/>
      <c r="C1184" s="137"/>
      <c r="D1184" s="118"/>
      <c r="E1184" s="491"/>
      <c r="F1184" s="119" t="s">
        <v>200</v>
      </c>
      <c r="G1184" s="120">
        <f>G1243+G1294+G1336+G1383</f>
        <v>33610571.299999997</v>
      </c>
      <c r="H1184" s="120">
        <f t="shared" si="1"/>
        <v>50814315.359999999</v>
      </c>
      <c r="I1184" s="120">
        <f t="shared" si="1"/>
        <v>74313110</v>
      </c>
      <c r="J1184" s="120">
        <v>141700000</v>
      </c>
    </row>
    <row r="1185" spans="2:10" ht="24" thickBot="1">
      <c r="B1185" s="60"/>
      <c r="C1185" s="159"/>
      <c r="D1185" s="254"/>
      <c r="E1185" s="503"/>
      <c r="F1185" s="62" t="s">
        <v>292</v>
      </c>
      <c r="G1185" s="112">
        <f>G1183+G1184</f>
        <v>52456849.959999993</v>
      </c>
      <c r="H1185" s="112">
        <f>H1183+H1184</f>
        <v>86530619.719999999</v>
      </c>
      <c r="I1185" s="112">
        <f>I1183+I1184</f>
        <v>108647695</v>
      </c>
      <c r="J1185" s="112">
        <f>J1183+J1184</f>
        <v>410551504</v>
      </c>
    </row>
    <row r="1186" spans="2:10" ht="25.2">
      <c r="B1186" s="721" t="s">
        <v>786</v>
      </c>
      <c r="C1186" s="722"/>
      <c r="D1186" s="722"/>
      <c r="E1186" s="722"/>
      <c r="F1186" s="722"/>
      <c r="G1186" s="722"/>
      <c r="H1186" s="722"/>
      <c r="I1186" s="722"/>
      <c r="J1186" s="723"/>
    </row>
    <row r="1187" spans="2:10" ht="22.2">
      <c r="B1187" s="718" t="s">
        <v>978</v>
      </c>
      <c r="C1187" s="719"/>
      <c r="D1187" s="719"/>
      <c r="E1187" s="719"/>
      <c r="F1187" s="719"/>
      <c r="G1187" s="719"/>
      <c r="H1187" s="719"/>
      <c r="I1187" s="719"/>
      <c r="J1187" s="720"/>
    </row>
    <row r="1188" spans="2:10" ht="18.75" customHeight="1">
      <c r="B1188" s="718" t="s">
        <v>989</v>
      </c>
      <c r="C1188" s="719"/>
      <c r="D1188" s="719"/>
      <c r="E1188" s="719"/>
      <c r="F1188" s="719"/>
      <c r="G1188" s="719"/>
      <c r="H1188" s="719"/>
      <c r="I1188" s="719"/>
      <c r="J1188" s="720"/>
    </row>
    <row r="1189" spans="2:10" ht="27.75" customHeight="1" thickBot="1">
      <c r="B1189" s="724" t="s">
        <v>273</v>
      </c>
      <c r="C1189" s="724"/>
      <c r="D1189" s="724"/>
      <c r="E1189" s="724"/>
      <c r="F1189" s="724"/>
      <c r="G1189" s="724"/>
      <c r="H1189" s="724"/>
      <c r="I1189" s="724"/>
      <c r="J1189" s="724"/>
    </row>
    <row r="1190" spans="2:10" ht="22.8" thickBot="1">
      <c r="B1190" s="731" t="s">
        <v>398</v>
      </c>
      <c r="C1190" s="732"/>
      <c r="D1190" s="732"/>
      <c r="E1190" s="732"/>
      <c r="F1190" s="732"/>
      <c r="G1190" s="732"/>
      <c r="H1190" s="732"/>
      <c r="I1190" s="732"/>
      <c r="J1190" s="733"/>
    </row>
    <row r="1191" spans="2:10" ht="70.8" thickBot="1">
      <c r="B1191" s="20" t="s">
        <v>459</v>
      </c>
      <c r="C1191" s="174" t="s">
        <v>455</v>
      </c>
      <c r="D1191" s="99" t="s">
        <v>451</v>
      </c>
      <c r="E1191" s="514" t="s">
        <v>454</v>
      </c>
      <c r="F1191" s="100" t="s">
        <v>1</v>
      </c>
      <c r="G1191" s="20" t="s">
        <v>936</v>
      </c>
      <c r="H1191" s="20" t="s">
        <v>935</v>
      </c>
      <c r="I1191" s="20" t="s">
        <v>934</v>
      </c>
      <c r="J1191" s="20" t="s">
        <v>988</v>
      </c>
    </row>
    <row r="1192" spans="2:10" ht="23.4">
      <c r="B1192" s="318">
        <v>20000000</v>
      </c>
      <c r="C1192" s="151"/>
      <c r="D1192" s="236"/>
      <c r="E1192" s="500"/>
      <c r="F1192" s="237" t="s">
        <v>160</v>
      </c>
      <c r="G1192" s="238"/>
      <c r="H1192" s="239"/>
      <c r="I1192" s="238"/>
      <c r="J1192" s="239"/>
    </row>
    <row r="1193" spans="2:10" ht="23.4">
      <c r="B1193" s="319">
        <v>21000000</v>
      </c>
      <c r="C1193" s="142"/>
      <c r="D1193" s="77"/>
      <c r="E1193" s="494"/>
      <c r="F1193" s="216" t="s">
        <v>161</v>
      </c>
      <c r="G1193" s="208"/>
      <c r="H1193" s="217"/>
      <c r="I1193" s="208"/>
      <c r="J1193" s="217"/>
    </row>
    <row r="1194" spans="2:10" ht="24" thickBot="1">
      <c r="B1194" s="319">
        <v>21010000</v>
      </c>
      <c r="C1194" s="142"/>
      <c r="D1194" s="77"/>
      <c r="E1194" s="494"/>
      <c r="F1194" s="216" t="s">
        <v>162</v>
      </c>
      <c r="G1194" s="208"/>
      <c r="H1194" s="217"/>
      <c r="I1194" s="208"/>
      <c r="J1194" s="217"/>
    </row>
    <row r="1195" spans="2:10" ht="24" thickBot="1">
      <c r="B1195" s="320">
        <v>21010103</v>
      </c>
      <c r="C1195" s="164" t="s">
        <v>643</v>
      </c>
      <c r="D1195" s="25"/>
      <c r="E1195" s="496">
        <v>31922905</v>
      </c>
      <c r="F1195" s="49" t="s">
        <v>164</v>
      </c>
      <c r="G1195" s="31">
        <v>2515974.6</v>
      </c>
      <c r="H1195" s="51">
        <v>3170128.08</v>
      </c>
      <c r="I1195" s="31">
        <v>2377596</v>
      </c>
      <c r="J1195" s="51">
        <v>2527094</v>
      </c>
    </row>
    <row r="1196" spans="2:10" ht="24" thickBot="1">
      <c r="B1196" s="320">
        <v>21010104</v>
      </c>
      <c r="C1196" s="164" t="s">
        <v>643</v>
      </c>
      <c r="D1196" s="25"/>
      <c r="E1196" s="496">
        <v>31922905</v>
      </c>
      <c r="F1196" s="49" t="s">
        <v>165</v>
      </c>
      <c r="G1196" s="31">
        <v>6771724</v>
      </c>
      <c r="H1196" s="51">
        <v>8532371.4000000004</v>
      </c>
      <c r="I1196" s="31">
        <v>6339278</v>
      </c>
      <c r="J1196" s="51">
        <v>10071009</v>
      </c>
    </row>
    <row r="1197" spans="2:10" ht="24" thickBot="1">
      <c r="B1197" s="320">
        <v>21010105</v>
      </c>
      <c r="C1197" s="164" t="s">
        <v>643</v>
      </c>
      <c r="D1197" s="25"/>
      <c r="E1197" s="496">
        <v>31922905</v>
      </c>
      <c r="F1197" s="49" t="s">
        <v>166</v>
      </c>
      <c r="G1197" s="31">
        <v>3508680.6</v>
      </c>
      <c r="H1197" s="51">
        <v>4420936.9000000004</v>
      </c>
      <c r="I1197" s="31">
        <v>3315702</v>
      </c>
      <c r="J1197" s="51">
        <v>13502490</v>
      </c>
    </row>
    <row r="1198" spans="2:10" ht="24" thickBot="1">
      <c r="B1198" s="221">
        <v>21010106</v>
      </c>
      <c r="C1198" s="164" t="s">
        <v>643</v>
      </c>
      <c r="D1198" s="25"/>
      <c r="E1198" s="496">
        <v>31922905</v>
      </c>
      <c r="F1198" s="49" t="s">
        <v>167</v>
      </c>
      <c r="G1198" s="31"/>
      <c r="H1198" s="51"/>
      <c r="I1198" s="31"/>
      <c r="J1198" s="51"/>
    </row>
    <row r="1199" spans="2:10" ht="23.4">
      <c r="B1199" s="240"/>
      <c r="C1199" s="164" t="s">
        <v>643</v>
      </c>
      <c r="D1199" s="25"/>
      <c r="E1199" s="496">
        <v>31922905</v>
      </c>
      <c r="F1199" s="53" t="s">
        <v>679</v>
      </c>
      <c r="G1199" s="31"/>
      <c r="H1199" s="51"/>
      <c r="I1199" s="31"/>
      <c r="J1199" s="51"/>
    </row>
    <row r="1200" spans="2:10" ht="45" thickBot="1">
      <c r="B1200" s="319">
        <v>21020300</v>
      </c>
      <c r="C1200" s="142"/>
      <c r="D1200" s="77"/>
      <c r="E1200" s="494"/>
      <c r="F1200" s="216" t="s">
        <v>189</v>
      </c>
      <c r="G1200" s="31"/>
      <c r="H1200" s="51"/>
      <c r="I1200" s="31"/>
      <c r="J1200" s="51"/>
    </row>
    <row r="1201" spans="2:10" ht="24" thickBot="1">
      <c r="B1201" s="320">
        <v>21020301</v>
      </c>
      <c r="C1201" s="164" t="s">
        <v>643</v>
      </c>
      <c r="D1201" s="25"/>
      <c r="E1201" s="496">
        <v>31922905</v>
      </c>
      <c r="F1201" s="53" t="s">
        <v>174</v>
      </c>
      <c r="G1201" s="31">
        <v>492393.9</v>
      </c>
      <c r="H1201" s="51">
        <v>620416.32999999996</v>
      </c>
      <c r="I1201" s="31">
        <v>465312</v>
      </c>
      <c r="J1201" s="51">
        <v>548482</v>
      </c>
    </row>
    <row r="1202" spans="2:10" ht="24" thickBot="1">
      <c r="B1202" s="320">
        <v>21020302</v>
      </c>
      <c r="C1202" s="164" t="s">
        <v>643</v>
      </c>
      <c r="D1202" s="25"/>
      <c r="E1202" s="496">
        <v>31922905</v>
      </c>
      <c r="F1202" s="53" t="s">
        <v>175</v>
      </c>
      <c r="G1202" s="31">
        <v>281368.59999999998</v>
      </c>
      <c r="H1202" s="51">
        <v>354523.78</v>
      </c>
      <c r="I1202" s="31">
        <v>265892</v>
      </c>
      <c r="J1202" s="51">
        <v>313418</v>
      </c>
    </row>
    <row r="1203" spans="2:10" ht="24" thickBot="1">
      <c r="B1203" s="320">
        <v>21020303</v>
      </c>
      <c r="C1203" s="164" t="s">
        <v>643</v>
      </c>
      <c r="D1203" s="25"/>
      <c r="E1203" s="496">
        <v>31922905</v>
      </c>
      <c r="F1203" s="53" t="s">
        <v>176</v>
      </c>
      <c r="G1203" s="31">
        <v>16236</v>
      </c>
      <c r="H1203" s="51">
        <v>20457.36</v>
      </c>
      <c r="I1203" s="31">
        <v>15342</v>
      </c>
      <c r="J1203" s="51">
        <v>18360</v>
      </c>
    </row>
    <row r="1204" spans="2:10" ht="24" thickBot="1">
      <c r="B1204" s="320">
        <v>21020304</v>
      </c>
      <c r="C1204" s="164" t="s">
        <v>643</v>
      </c>
      <c r="D1204" s="25"/>
      <c r="E1204" s="496">
        <v>31922905</v>
      </c>
      <c r="F1204" s="53" t="s">
        <v>177</v>
      </c>
      <c r="G1204" s="31">
        <v>70342.25</v>
      </c>
      <c r="H1204" s="51">
        <v>88631.23</v>
      </c>
      <c r="I1204" s="31">
        <v>66473</v>
      </c>
      <c r="J1204" s="51">
        <v>78554</v>
      </c>
    </row>
    <row r="1205" spans="2:10" ht="24" thickBot="1">
      <c r="B1205" s="320" t="s">
        <v>526</v>
      </c>
      <c r="C1205" s="164" t="s">
        <v>643</v>
      </c>
      <c r="D1205" s="25"/>
      <c r="E1205" s="496">
        <v>31922905</v>
      </c>
      <c r="F1205" s="53" t="s">
        <v>180</v>
      </c>
      <c r="G1205" s="31"/>
      <c r="H1205" s="51"/>
      <c r="I1205" s="31"/>
      <c r="J1205" s="51"/>
    </row>
    <row r="1206" spans="2:10" ht="24" thickBot="1">
      <c r="B1206" s="320">
        <v>21020315</v>
      </c>
      <c r="C1206" s="164" t="s">
        <v>643</v>
      </c>
      <c r="D1206" s="25"/>
      <c r="E1206" s="496">
        <v>31922905</v>
      </c>
      <c r="F1206" s="53" t="s">
        <v>183</v>
      </c>
      <c r="G1206" s="31">
        <v>116100.41</v>
      </c>
      <c r="H1206" s="51">
        <v>146286.51999999999</v>
      </c>
      <c r="I1206" s="31">
        <v>109714</v>
      </c>
      <c r="J1206" s="51">
        <v>133914</v>
      </c>
    </row>
    <row r="1207" spans="2:10" ht="24" thickBot="1">
      <c r="B1207" s="221">
        <v>21020314</v>
      </c>
      <c r="C1207" s="131" t="s">
        <v>643</v>
      </c>
      <c r="D1207" s="25"/>
      <c r="E1207" s="496">
        <v>31922905</v>
      </c>
      <c r="F1207" s="53" t="s">
        <v>518</v>
      </c>
      <c r="G1207" s="31"/>
      <c r="H1207" s="51"/>
      <c r="I1207" s="31"/>
      <c r="J1207" s="51"/>
    </row>
    <row r="1208" spans="2:10" ht="24" thickBot="1">
      <c r="B1208" s="221">
        <v>21020305</v>
      </c>
      <c r="C1208" s="131" t="s">
        <v>643</v>
      </c>
      <c r="D1208" s="25"/>
      <c r="E1208" s="496">
        <v>31922905</v>
      </c>
      <c r="F1208" s="53" t="s">
        <v>519</v>
      </c>
      <c r="G1208" s="31"/>
      <c r="H1208" s="51"/>
      <c r="I1208" s="31"/>
      <c r="J1208" s="51"/>
    </row>
    <row r="1209" spans="2:10" ht="23.4">
      <c r="B1209" s="221">
        <v>21020306</v>
      </c>
      <c r="C1209" s="131" t="s">
        <v>643</v>
      </c>
      <c r="D1209" s="25"/>
      <c r="E1209" s="496">
        <v>31922905</v>
      </c>
      <c r="F1209" s="53" t="s">
        <v>520</v>
      </c>
      <c r="G1209" s="31"/>
      <c r="H1209" s="51"/>
      <c r="I1209" s="31"/>
      <c r="J1209" s="51"/>
    </row>
    <row r="1210" spans="2:10" ht="24" thickBot="1">
      <c r="B1210" s="319">
        <v>21020400</v>
      </c>
      <c r="C1210" s="142"/>
      <c r="D1210" s="77"/>
      <c r="E1210" s="494"/>
      <c r="F1210" s="216" t="s">
        <v>190</v>
      </c>
      <c r="G1210" s="31"/>
      <c r="H1210" s="51"/>
      <c r="I1210" s="31"/>
      <c r="J1210" s="51"/>
    </row>
    <row r="1211" spans="2:10" ht="24" thickBot="1">
      <c r="B1211" s="320">
        <v>21020401</v>
      </c>
      <c r="C1211" s="164" t="s">
        <v>643</v>
      </c>
      <c r="D1211" s="25"/>
      <c r="E1211" s="496">
        <v>31922905</v>
      </c>
      <c r="F1211" s="53" t="s">
        <v>174</v>
      </c>
      <c r="G1211" s="31">
        <v>2039667.6</v>
      </c>
      <c r="H1211" s="51">
        <v>2569981.2599999998</v>
      </c>
      <c r="I1211" s="31">
        <v>1922485</v>
      </c>
      <c r="J1211" s="51">
        <v>1508871</v>
      </c>
    </row>
    <row r="1212" spans="2:10" ht="24" thickBot="1">
      <c r="B1212" s="320">
        <v>21020402</v>
      </c>
      <c r="C1212" s="164" t="s">
        <v>643</v>
      </c>
      <c r="D1212" s="25"/>
      <c r="E1212" s="496">
        <v>31922905</v>
      </c>
      <c r="F1212" s="53" t="s">
        <v>175</v>
      </c>
      <c r="G1212" s="31">
        <v>1165521.5</v>
      </c>
      <c r="H1212" s="51">
        <v>1468557.09</v>
      </c>
      <c r="I1212" s="31">
        <v>1101417</v>
      </c>
      <c r="J1212" s="51">
        <v>862216</v>
      </c>
    </row>
    <row r="1213" spans="2:10" ht="24" thickBot="1">
      <c r="B1213" s="320">
        <v>21020403</v>
      </c>
      <c r="C1213" s="164" t="s">
        <v>643</v>
      </c>
      <c r="D1213" s="25"/>
      <c r="E1213" s="496">
        <v>31922905</v>
      </c>
      <c r="F1213" s="53" t="s">
        <v>176</v>
      </c>
      <c r="G1213" s="31">
        <v>131304</v>
      </c>
      <c r="H1213" s="51">
        <v>165442.20000000001</v>
      </c>
      <c r="I1213" s="31">
        <v>124081</v>
      </c>
      <c r="J1213" s="51">
        <v>91800</v>
      </c>
    </row>
    <row r="1214" spans="2:10" ht="24" thickBot="1">
      <c r="B1214" s="320">
        <v>21020404</v>
      </c>
      <c r="C1214" s="164" t="s">
        <v>643</v>
      </c>
      <c r="D1214" s="25"/>
      <c r="E1214" s="496">
        <v>31922905</v>
      </c>
      <c r="F1214" s="53" t="s">
        <v>177</v>
      </c>
      <c r="G1214" s="31">
        <v>291213.08</v>
      </c>
      <c r="H1214" s="51">
        <v>366928.48</v>
      </c>
      <c r="I1214" s="31">
        <v>275196</v>
      </c>
      <c r="J1214" s="51">
        <v>216272</v>
      </c>
    </row>
    <row r="1215" spans="2:10" ht="24" thickBot="1">
      <c r="B1215" s="320">
        <v>21020412</v>
      </c>
      <c r="C1215" s="164" t="s">
        <v>643</v>
      </c>
      <c r="D1215" s="25"/>
      <c r="E1215" s="496">
        <v>31922905</v>
      </c>
      <c r="F1215" s="53" t="s">
        <v>180</v>
      </c>
      <c r="G1215" s="31"/>
      <c r="H1215" s="51"/>
      <c r="I1215" s="31"/>
      <c r="J1215" s="51"/>
    </row>
    <row r="1216" spans="2:10" ht="23.4">
      <c r="B1216" s="320">
        <v>21020415</v>
      </c>
      <c r="C1216" s="164" t="s">
        <v>643</v>
      </c>
      <c r="D1216" s="25"/>
      <c r="E1216" s="496">
        <v>31922905</v>
      </c>
      <c r="F1216" s="53" t="s">
        <v>183</v>
      </c>
      <c r="G1216" s="31">
        <v>703224.5</v>
      </c>
      <c r="H1216" s="51">
        <v>886062.87</v>
      </c>
      <c r="I1216" s="31">
        <v>664546</v>
      </c>
      <c r="J1216" s="51">
        <v>503552</v>
      </c>
    </row>
    <row r="1217" spans="2:10" ht="24" thickBot="1">
      <c r="B1217" s="319">
        <v>21020500</v>
      </c>
      <c r="C1217" s="142"/>
      <c r="D1217" s="77"/>
      <c r="E1217" s="494"/>
      <c r="F1217" s="216" t="s">
        <v>191</v>
      </c>
      <c r="G1217" s="31"/>
      <c r="H1217" s="51"/>
      <c r="I1217" s="31"/>
      <c r="J1217" s="51"/>
    </row>
    <row r="1218" spans="2:10" ht="24" thickBot="1">
      <c r="B1218" s="320">
        <v>21020501</v>
      </c>
      <c r="C1218" s="164" t="s">
        <v>643</v>
      </c>
      <c r="D1218" s="25"/>
      <c r="E1218" s="496">
        <v>31922905</v>
      </c>
      <c r="F1218" s="53" t="s">
        <v>174</v>
      </c>
      <c r="G1218" s="31">
        <v>853739.3</v>
      </c>
      <c r="H1218" s="51">
        <v>1075711.56</v>
      </c>
      <c r="I1218" s="31">
        <v>806783</v>
      </c>
      <c r="J1218" s="51">
        <v>1029872</v>
      </c>
    </row>
    <row r="1219" spans="2:10" ht="24" thickBot="1">
      <c r="B1219" s="321">
        <v>21020502</v>
      </c>
      <c r="C1219" s="164" t="s">
        <v>643</v>
      </c>
      <c r="D1219" s="225"/>
      <c r="E1219" s="496">
        <v>31922905</v>
      </c>
      <c r="F1219" s="53" t="s">
        <v>175</v>
      </c>
      <c r="G1219" s="31">
        <v>487852.25</v>
      </c>
      <c r="H1219" s="51">
        <v>614694.46</v>
      </c>
      <c r="I1219" s="31">
        <v>461020</v>
      </c>
      <c r="J1219" s="51">
        <v>588538</v>
      </c>
    </row>
    <row r="1220" spans="2:10" ht="24" thickBot="1">
      <c r="B1220" s="321">
        <v>21020503</v>
      </c>
      <c r="C1220" s="164" t="s">
        <v>643</v>
      </c>
      <c r="D1220" s="225"/>
      <c r="E1220" s="496">
        <v>31922905</v>
      </c>
      <c r="F1220" s="53" t="s">
        <v>176</v>
      </c>
      <c r="G1220" s="31">
        <v>102960</v>
      </c>
      <c r="H1220" s="51">
        <v>129729.60000000001</v>
      </c>
      <c r="I1220" s="31">
        <v>97296</v>
      </c>
      <c r="J1220" s="51">
        <v>118800</v>
      </c>
    </row>
    <row r="1221" spans="2:10" ht="24" thickBot="1">
      <c r="B1221" s="321">
        <v>21020504</v>
      </c>
      <c r="C1221" s="164" t="s">
        <v>643</v>
      </c>
      <c r="D1221" s="225"/>
      <c r="E1221" s="496">
        <v>31922905</v>
      </c>
      <c r="F1221" s="53" t="s">
        <v>177</v>
      </c>
      <c r="G1221" s="31">
        <v>121964</v>
      </c>
      <c r="H1221" s="51">
        <v>153673.9</v>
      </c>
      <c r="I1221" s="31">
        <v>115254</v>
      </c>
      <c r="J1221" s="51">
        <v>147115</v>
      </c>
    </row>
    <row r="1222" spans="2:10" ht="24" thickBot="1">
      <c r="B1222" s="321">
        <v>21020512</v>
      </c>
      <c r="C1222" s="164" t="s">
        <v>643</v>
      </c>
      <c r="D1222" s="225"/>
      <c r="E1222" s="496">
        <v>31922905</v>
      </c>
      <c r="F1222" s="53" t="s">
        <v>919</v>
      </c>
      <c r="G1222" s="31"/>
      <c r="H1222" s="51">
        <v>8190000</v>
      </c>
      <c r="I1222" s="31"/>
      <c r="J1222" s="51"/>
    </row>
    <row r="1223" spans="2:10" ht="23.4">
      <c r="B1223" s="321">
        <v>21020515</v>
      </c>
      <c r="C1223" s="164" t="s">
        <v>643</v>
      </c>
      <c r="D1223" s="225"/>
      <c r="E1223" s="496">
        <v>31922905</v>
      </c>
      <c r="F1223" s="53" t="s">
        <v>183</v>
      </c>
      <c r="G1223" s="31">
        <v>1359688</v>
      </c>
      <c r="H1223" s="51">
        <v>1713206.88</v>
      </c>
      <c r="I1223" s="31">
        <v>1284904</v>
      </c>
      <c r="J1223" s="51">
        <v>1575267</v>
      </c>
    </row>
    <row r="1224" spans="2:10" ht="24" thickBot="1">
      <c r="B1224" s="322">
        <v>21020600</v>
      </c>
      <c r="C1224" s="145"/>
      <c r="D1224" s="223"/>
      <c r="E1224" s="497"/>
      <c r="F1224" s="216" t="s">
        <v>192</v>
      </c>
      <c r="G1224" s="31"/>
      <c r="H1224" s="51"/>
      <c r="I1224" s="31"/>
      <c r="J1224" s="51"/>
    </row>
    <row r="1225" spans="2:10" ht="23.4">
      <c r="B1225" s="321">
        <v>21020605</v>
      </c>
      <c r="C1225" s="164" t="s">
        <v>643</v>
      </c>
      <c r="D1225" s="225"/>
      <c r="E1225" s="496">
        <v>31922905</v>
      </c>
      <c r="F1225" s="49" t="s">
        <v>195</v>
      </c>
      <c r="G1225" s="31"/>
      <c r="H1225" s="51"/>
      <c r="I1225" s="31"/>
      <c r="J1225" s="51"/>
    </row>
    <row r="1226" spans="2:10" ht="23.4">
      <c r="B1226" s="41">
        <v>22000000</v>
      </c>
      <c r="C1226" s="146"/>
      <c r="D1226" s="228"/>
      <c r="E1226" s="498"/>
      <c r="F1226" s="44" t="s">
        <v>198</v>
      </c>
      <c r="G1226" s="31"/>
      <c r="H1226" s="51"/>
      <c r="I1226" s="31"/>
      <c r="J1226" s="51"/>
    </row>
    <row r="1227" spans="2:10" ht="23.4">
      <c r="B1227" s="41">
        <v>22020000</v>
      </c>
      <c r="C1227" s="146"/>
      <c r="D1227" s="228"/>
      <c r="E1227" s="498"/>
      <c r="F1227" s="44" t="s">
        <v>200</v>
      </c>
      <c r="G1227" s="31"/>
      <c r="H1227" s="51"/>
      <c r="I1227" s="31"/>
      <c r="J1227" s="51"/>
    </row>
    <row r="1228" spans="2:10" ht="23.4">
      <c r="B1228" s="41">
        <v>22020100</v>
      </c>
      <c r="C1228" s="146"/>
      <c r="D1228" s="228"/>
      <c r="E1228" s="498"/>
      <c r="F1228" s="44" t="s">
        <v>201</v>
      </c>
      <c r="G1228" s="31"/>
      <c r="H1228" s="51"/>
      <c r="I1228" s="31"/>
      <c r="J1228" s="51"/>
    </row>
    <row r="1229" spans="2:10" ht="24" thickBot="1">
      <c r="B1229" s="84">
        <v>22020101</v>
      </c>
      <c r="C1229" s="164" t="s">
        <v>643</v>
      </c>
      <c r="D1229" s="312"/>
      <c r="E1229" s="517"/>
      <c r="F1229" s="305" t="s">
        <v>202</v>
      </c>
      <c r="G1229" s="323">
        <v>833334</v>
      </c>
      <c r="H1229" s="51">
        <v>1000000</v>
      </c>
      <c r="I1229" s="323">
        <v>800000</v>
      </c>
      <c r="J1229" s="51">
        <v>1000000</v>
      </c>
    </row>
    <row r="1230" spans="2:10" ht="24" thickBot="1">
      <c r="B1230" s="84">
        <v>22020102</v>
      </c>
      <c r="C1230" s="164" t="s">
        <v>643</v>
      </c>
      <c r="D1230" s="312"/>
      <c r="E1230" s="496">
        <v>31922905</v>
      </c>
      <c r="F1230" s="305" t="s">
        <v>203</v>
      </c>
      <c r="G1230" s="310"/>
      <c r="H1230" s="51"/>
      <c r="I1230" s="310"/>
      <c r="J1230" s="51"/>
    </row>
    <row r="1231" spans="2:10" ht="24" thickBot="1">
      <c r="B1231" s="84">
        <v>22020103</v>
      </c>
      <c r="C1231" s="131" t="s">
        <v>643</v>
      </c>
      <c r="D1231" s="25"/>
      <c r="E1231" s="496">
        <v>31922905</v>
      </c>
      <c r="F1231" s="305" t="s">
        <v>204</v>
      </c>
      <c r="G1231" s="309"/>
      <c r="H1231" s="51"/>
      <c r="I1231" s="309"/>
      <c r="J1231" s="51"/>
    </row>
    <row r="1232" spans="2:10" ht="23.4">
      <c r="B1232" s="84">
        <v>22020104</v>
      </c>
      <c r="C1232" s="131" t="s">
        <v>643</v>
      </c>
      <c r="D1232" s="25"/>
      <c r="E1232" s="496">
        <v>31922905</v>
      </c>
      <c r="F1232" s="305" t="s">
        <v>205</v>
      </c>
      <c r="G1232" s="309"/>
      <c r="H1232" s="51"/>
      <c r="I1232" s="309"/>
      <c r="J1232" s="51"/>
    </row>
    <row r="1233" spans="2:10" ht="24" thickBot="1">
      <c r="B1233" s="41">
        <v>22020300</v>
      </c>
      <c r="C1233" s="164"/>
      <c r="D1233" s="228"/>
      <c r="E1233" s="498"/>
      <c r="F1233" s="44" t="s">
        <v>209</v>
      </c>
      <c r="G1233" s="31"/>
      <c r="H1233" s="51"/>
      <c r="I1233" s="31"/>
      <c r="J1233" s="51"/>
    </row>
    <row r="1234" spans="2:10" ht="23.4">
      <c r="B1234" s="48">
        <v>22020311</v>
      </c>
      <c r="C1234" s="164" t="s">
        <v>643</v>
      </c>
      <c r="D1234" s="104"/>
      <c r="E1234" s="496">
        <v>31922905</v>
      </c>
      <c r="F1234" s="30" t="s">
        <v>217</v>
      </c>
      <c r="G1234" s="31">
        <v>50000000</v>
      </c>
      <c r="H1234" s="51">
        <v>68700000</v>
      </c>
      <c r="I1234" s="31">
        <v>51525000</v>
      </c>
      <c r="J1234" s="51">
        <v>80000000</v>
      </c>
    </row>
    <row r="1235" spans="2:10" ht="23.4">
      <c r="B1235" s="48" t="s">
        <v>693</v>
      </c>
      <c r="C1235" s="164" t="s">
        <v>643</v>
      </c>
      <c r="D1235" s="104"/>
      <c r="E1235" s="488"/>
      <c r="F1235" s="30" t="s">
        <v>218</v>
      </c>
      <c r="G1235" s="31"/>
      <c r="H1235" s="51"/>
      <c r="I1235" s="31"/>
      <c r="J1235" s="51"/>
    </row>
    <row r="1236" spans="2:10" ht="24" thickBot="1">
      <c r="B1236" s="41">
        <v>22020400</v>
      </c>
      <c r="C1236" s="146"/>
      <c r="D1236" s="228"/>
      <c r="E1236" s="498"/>
      <c r="F1236" s="44" t="s">
        <v>219</v>
      </c>
      <c r="G1236" s="31"/>
      <c r="H1236" s="51"/>
      <c r="I1236" s="31"/>
      <c r="J1236" s="51"/>
    </row>
    <row r="1237" spans="2:10" ht="44.4">
      <c r="B1237" s="48">
        <v>22020401</v>
      </c>
      <c r="C1237" s="164" t="s">
        <v>643</v>
      </c>
      <c r="D1237" s="104"/>
      <c r="E1237" s="496">
        <v>31922905</v>
      </c>
      <c r="F1237" s="30" t="s">
        <v>220</v>
      </c>
      <c r="G1237" s="31"/>
      <c r="H1237" s="51"/>
      <c r="I1237" s="31"/>
      <c r="J1237" s="51"/>
    </row>
    <row r="1238" spans="2:10" ht="24" thickBot="1">
      <c r="B1238" s="41">
        <v>22020800</v>
      </c>
      <c r="C1238" s="146"/>
      <c r="D1238" s="228"/>
      <c r="E1238" s="498"/>
      <c r="F1238" s="44" t="s">
        <v>238</v>
      </c>
      <c r="G1238" s="31"/>
      <c r="H1238" s="51"/>
      <c r="I1238" s="31"/>
      <c r="J1238" s="51"/>
    </row>
    <row r="1239" spans="2:10" ht="23.4">
      <c r="B1239" s="48">
        <v>22020803</v>
      </c>
      <c r="C1239" s="164" t="s">
        <v>643</v>
      </c>
      <c r="D1239" s="104"/>
      <c r="E1239" s="496">
        <v>31922905</v>
      </c>
      <c r="F1239" s="53" t="s">
        <v>424</v>
      </c>
      <c r="G1239" s="31"/>
      <c r="H1239" s="51"/>
      <c r="I1239" s="31"/>
      <c r="J1239" s="51"/>
    </row>
    <row r="1240" spans="2:10" ht="24" thickBot="1">
      <c r="B1240" s="81">
        <v>220210</v>
      </c>
      <c r="C1240" s="184"/>
      <c r="D1240" s="324"/>
      <c r="E1240" s="519"/>
      <c r="F1240" s="260" t="s">
        <v>676</v>
      </c>
      <c r="G1240" s="31"/>
      <c r="H1240" s="51"/>
      <c r="I1240" s="31"/>
      <c r="J1240" s="51"/>
    </row>
    <row r="1241" spans="2:10" ht="23.4">
      <c r="B1241" s="48" t="s">
        <v>527</v>
      </c>
      <c r="C1241" s="164" t="s">
        <v>643</v>
      </c>
      <c r="D1241" s="104"/>
      <c r="E1241" s="496">
        <v>31922905</v>
      </c>
      <c r="F1241" s="53" t="s">
        <v>528</v>
      </c>
      <c r="G1241" s="31"/>
      <c r="H1241" s="51"/>
      <c r="I1241" s="31"/>
      <c r="J1241" s="51"/>
    </row>
    <row r="1242" spans="2:10" ht="23.4">
      <c r="B1242" s="41"/>
      <c r="C1242" s="146"/>
      <c r="D1242" s="228"/>
      <c r="E1242" s="498"/>
      <c r="F1242" s="229" t="s">
        <v>161</v>
      </c>
      <c r="G1242" s="65"/>
      <c r="H1242" s="65"/>
      <c r="I1242" s="65">
        <v>8575715</v>
      </c>
      <c r="J1242" s="65">
        <v>33835624</v>
      </c>
    </row>
    <row r="1243" spans="2:10" ht="24" thickBot="1">
      <c r="B1243" s="315"/>
      <c r="C1243" s="137"/>
      <c r="D1243" s="118"/>
      <c r="E1243" s="491"/>
      <c r="F1243" s="119" t="s">
        <v>200</v>
      </c>
      <c r="G1243" s="230"/>
      <c r="H1243" s="230"/>
      <c r="I1243" s="230">
        <v>51525000</v>
      </c>
      <c r="J1243" s="230">
        <v>81000000</v>
      </c>
    </row>
    <row r="1244" spans="2:10" ht="24" thickBot="1">
      <c r="B1244" s="325"/>
      <c r="C1244" s="149"/>
      <c r="D1244" s="287"/>
      <c r="E1244" s="499"/>
      <c r="F1244" s="297" t="s">
        <v>292</v>
      </c>
      <c r="G1244" s="288"/>
      <c r="H1244" s="326"/>
      <c r="I1244" s="288">
        <v>60100715</v>
      </c>
      <c r="J1244" s="288">
        <v>114835624</v>
      </c>
    </row>
    <row r="1245" spans="2:10" ht="25.2">
      <c r="B1245" s="721" t="s">
        <v>786</v>
      </c>
      <c r="C1245" s="722"/>
      <c r="D1245" s="722"/>
      <c r="E1245" s="722"/>
      <c r="F1245" s="722"/>
      <c r="G1245" s="722"/>
      <c r="H1245" s="722"/>
      <c r="I1245" s="722"/>
      <c r="J1245" s="723"/>
    </row>
    <row r="1246" spans="2:10" ht="22.2">
      <c r="B1246" s="718" t="s">
        <v>479</v>
      </c>
      <c r="C1246" s="719"/>
      <c r="D1246" s="719"/>
      <c r="E1246" s="719"/>
      <c r="F1246" s="719"/>
      <c r="G1246" s="719"/>
      <c r="H1246" s="719"/>
      <c r="I1246" s="719"/>
      <c r="J1246" s="720"/>
    </row>
    <row r="1247" spans="2:10" ht="18.75" customHeight="1">
      <c r="B1247" s="718" t="s">
        <v>987</v>
      </c>
      <c r="C1247" s="719"/>
      <c r="D1247" s="719"/>
      <c r="E1247" s="719"/>
      <c r="F1247" s="719"/>
      <c r="G1247" s="719"/>
      <c r="H1247" s="719"/>
      <c r="I1247" s="719"/>
      <c r="J1247" s="720"/>
    </row>
    <row r="1248" spans="2:10" ht="22.8" thickBot="1">
      <c r="B1248" s="724" t="s">
        <v>273</v>
      </c>
      <c r="C1248" s="724"/>
      <c r="D1248" s="724"/>
      <c r="E1248" s="724"/>
      <c r="F1248" s="724"/>
      <c r="G1248" s="724"/>
      <c r="H1248" s="724"/>
      <c r="I1248" s="724"/>
      <c r="J1248" s="724"/>
    </row>
    <row r="1249" spans="2:13" s="52" customFormat="1" ht="63.75" customHeight="1" thickBot="1">
      <c r="B1249" s="725" t="s">
        <v>399</v>
      </c>
      <c r="C1249" s="726"/>
      <c r="D1249" s="726"/>
      <c r="E1249" s="726"/>
      <c r="F1249" s="726"/>
      <c r="G1249" s="726"/>
      <c r="H1249" s="726"/>
      <c r="I1249" s="726"/>
      <c r="J1249" s="727"/>
    </row>
    <row r="1250" spans="2:13" ht="70.8" thickBot="1">
      <c r="B1250" s="20" t="s">
        <v>459</v>
      </c>
      <c r="C1250" s="128" t="s">
        <v>455</v>
      </c>
      <c r="D1250" s="99" t="s">
        <v>451</v>
      </c>
      <c r="E1250" s="487" t="s">
        <v>454</v>
      </c>
      <c r="F1250" s="100" t="s">
        <v>1</v>
      </c>
      <c r="G1250" s="20" t="s">
        <v>936</v>
      </c>
      <c r="H1250" s="20" t="s">
        <v>935</v>
      </c>
      <c r="I1250" s="20" t="s">
        <v>934</v>
      </c>
      <c r="J1250" s="20" t="s">
        <v>988</v>
      </c>
    </row>
    <row r="1251" spans="2:13" ht="23.4">
      <c r="B1251" s="318">
        <v>20000000</v>
      </c>
      <c r="C1251" s="151"/>
      <c r="D1251" s="236"/>
      <c r="E1251" s="500"/>
      <c r="F1251" s="237" t="s">
        <v>160</v>
      </c>
      <c r="G1251" s="238"/>
      <c r="H1251" s="238"/>
      <c r="I1251" s="238"/>
      <c r="J1251" s="239"/>
    </row>
    <row r="1252" spans="2:13" ht="23.4">
      <c r="B1252" s="319">
        <v>21000000</v>
      </c>
      <c r="C1252" s="142"/>
      <c r="D1252" s="77"/>
      <c r="E1252" s="494"/>
      <c r="F1252" s="216" t="s">
        <v>161</v>
      </c>
      <c r="G1252" s="208"/>
      <c r="H1252" s="217"/>
      <c r="I1252" s="208"/>
      <c r="J1252" s="217"/>
    </row>
    <row r="1253" spans="2:13" ht="24" thickBot="1">
      <c r="B1253" s="319">
        <v>21010000</v>
      </c>
      <c r="C1253" s="142"/>
      <c r="D1253" s="77"/>
      <c r="E1253" s="494"/>
      <c r="F1253" s="216" t="s">
        <v>162</v>
      </c>
      <c r="G1253" s="208"/>
      <c r="H1253" s="217"/>
      <c r="I1253" s="208"/>
      <c r="J1253" s="217"/>
    </row>
    <row r="1254" spans="2:13" ht="24" thickBot="1">
      <c r="B1254" s="320">
        <v>21010103</v>
      </c>
      <c r="C1254" s="164" t="s">
        <v>643</v>
      </c>
      <c r="D1254" s="25"/>
      <c r="E1254" s="496">
        <v>31922905</v>
      </c>
      <c r="F1254" s="49" t="s">
        <v>164</v>
      </c>
      <c r="G1254" s="31"/>
      <c r="H1254" s="51"/>
      <c r="I1254" s="31"/>
      <c r="J1254" s="51"/>
    </row>
    <row r="1255" spans="2:13" ht="24" thickBot="1">
      <c r="B1255" s="320">
        <v>21010104</v>
      </c>
      <c r="C1255" s="164" t="s">
        <v>643</v>
      </c>
      <c r="D1255" s="25"/>
      <c r="E1255" s="496">
        <v>31922905</v>
      </c>
      <c r="F1255" s="49" t="s">
        <v>165</v>
      </c>
      <c r="G1255" s="31">
        <v>3587475</v>
      </c>
      <c r="H1255" s="51">
        <v>4520218.3899999997</v>
      </c>
      <c r="I1255" s="31">
        <v>3390163</v>
      </c>
      <c r="J1255" s="51">
        <v>3214082</v>
      </c>
    </row>
    <row r="1256" spans="2:13" ht="24" thickBot="1">
      <c r="B1256" s="320">
        <v>21010105</v>
      </c>
      <c r="C1256" s="164" t="s">
        <v>643</v>
      </c>
      <c r="D1256" s="25"/>
      <c r="E1256" s="496">
        <v>31922905</v>
      </c>
      <c r="F1256" s="49" t="s">
        <v>166</v>
      </c>
      <c r="G1256" s="31">
        <v>2462450</v>
      </c>
      <c r="H1256" s="51">
        <v>3102686.89</v>
      </c>
      <c r="I1256" s="31">
        <v>2327014</v>
      </c>
      <c r="J1256" s="51">
        <v>4777441</v>
      </c>
    </row>
    <row r="1257" spans="2:13" ht="24.9" customHeight="1" thickBot="1">
      <c r="B1257" s="221">
        <v>21010106</v>
      </c>
      <c r="C1257" s="164" t="s">
        <v>643</v>
      </c>
      <c r="D1257" s="25"/>
      <c r="E1257" s="496">
        <v>31922905</v>
      </c>
      <c r="F1257" s="49" t="s">
        <v>167</v>
      </c>
      <c r="G1257" s="31"/>
      <c r="H1257" s="51"/>
      <c r="I1257" s="31"/>
      <c r="J1257" s="51"/>
    </row>
    <row r="1258" spans="2:13" ht="24.9" customHeight="1">
      <c r="B1258" s="240"/>
      <c r="C1258" s="164" t="s">
        <v>643</v>
      </c>
      <c r="D1258" s="25"/>
      <c r="E1258" s="496">
        <v>31922905</v>
      </c>
      <c r="F1258" s="53" t="s">
        <v>679</v>
      </c>
      <c r="G1258" s="31"/>
      <c r="H1258" s="51"/>
      <c r="I1258" s="31"/>
      <c r="J1258" s="51"/>
    </row>
    <row r="1259" spans="2:13" ht="24.9" customHeight="1" thickBot="1">
      <c r="B1259" s="319">
        <v>21020300</v>
      </c>
      <c r="C1259" s="142"/>
      <c r="D1259" s="77"/>
      <c r="E1259" s="494"/>
      <c r="F1259" s="216" t="s">
        <v>189</v>
      </c>
      <c r="G1259" s="31"/>
      <c r="H1259" s="51"/>
      <c r="I1259" s="31"/>
      <c r="J1259" s="51"/>
    </row>
    <row r="1260" spans="2:13" ht="24.9" customHeight="1" thickBot="1">
      <c r="B1260" s="320">
        <v>21020301</v>
      </c>
      <c r="C1260" s="131" t="s">
        <v>643</v>
      </c>
      <c r="D1260" s="25"/>
      <c r="E1260" s="496">
        <v>31922905</v>
      </c>
      <c r="F1260" s="53" t="s">
        <v>174</v>
      </c>
      <c r="G1260" s="31"/>
      <c r="H1260" s="51"/>
      <c r="I1260" s="31"/>
      <c r="J1260" s="51"/>
    </row>
    <row r="1261" spans="2:13" ht="24.9" customHeight="1" thickBot="1">
      <c r="B1261" s="320">
        <v>21020302</v>
      </c>
      <c r="C1261" s="131" t="s">
        <v>643</v>
      </c>
      <c r="D1261" s="25"/>
      <c r="E1261" s="496">
        <v>31922905</v>
      </c>
      <c r="F1261" s="53" t="s">
        <v>175</v>
      </c>
      <c r="G1261" s="31"/>
      <c r="H1261" s="51"/>
      <c r="I1261" s="31"/>
      <c r="J1261" s="51"/>
    </row>
    <row r="1262" spans="2:13" ht="24.9" customHeight="1" thickBot="1">
      <c r="B1262" s="320">
        <v>21020303</v>
      </c>
      <c r="C1262" s="131" t="s">
        <v>643</v>
      </c>
      <c r="D1262" s="25"/>
      <c r="E1262" s="496">
        <v>31922905</v>
      </c>
      <c r="F1262" s="53" t="s">
        <v>176</v>
      </c>
      <c r="G1262" s="31"/>
      <c r="H1262" s="51"/>
      <c r="I1262" s="31"/>
      <c r="J1262" s="51"/>
    </row>
    <row r="1263" spans="2:13" ht="24.9" customHeight="1" thickBot="1">
      <c r="B1263" s="320">
        <v>21020304</v>
      </c>
      <c r="C1263" s="131" t="s">
        <v>643</v>
      </c>
      <c r="D1263" s="25"/>
      <c r="E1263" s="496">
        <v>31922905</v>
      </c>
      <c r="F1263" s="53" t="s">
        <v>177</v>
      </c>
      <c r="G1263" s="31"/>
      <c r="H1263" s="51"/>
      <c r="I1263" s="31"/>
      <c r="J1263" s="51"/>
    </row>
    <row r="1264" spans="2:13" ht="24.9" customHeight="1" thickBot="1">
      <c r="B1264" s="320">
        <v>21020312</v>
      </c>
      <c r="C1264" s="131" t="s">
        <v>643</v>
      </c>
      <c r="D1264" s="25"/>
      <c r="E1264" s="496">
        <v>31922905</v>
      </c>
      <c r="F1264" s="53" t="s">
        <v>180</v>
      </c>
      <c r="G1264" s="31"/>
      <c r="H1264" s="51"/>
      <c r="I1264" s="31"/>
      <c r="J1264" s="51"/>
    </row>
    <row r="1265" spans="2:10" ht="24.9" customHeight="1" thickBot="1">
      <c r="B1265" s="320">
        <v>21020315</v>
      </c>
      <c r="C1265" s="131" t="s">
        <v>643</v>
      </c>
      <c r="D1265" s="25"/>
      <c r="E1265" s="496">
        <v>31922905</v>
      </c>
      <c r="F1265" s="53" t="s">
        <v>183</v>
      </c>
      <c r="G1265" s="31"/>
      <c r="H1265" s="51"/>
      <c r="I1265" s="31"/>
      <c r="J1265" s="51"/>
    </row>
    <row r="1266" spans="2:10" ht="24.9" customHeight="1" thickBot="1">
      <c r="B1266" s="221">
        <v>21020314</v>
      </c>
      <c r="C1266" s="131" t="s">
        <v>643</v>
      </c>
      <c r="D1266" s="25"/>
      <c r="E1266" s="496">
        <v>31922905</v>
      </c>
      <c r="F1266" s="53" t="s">
        <v>518</v>
      </c>
      <c r="G1266" s="31"/>
      <c r="H1266" s="51"/>
      <c r="I1266" s="31"/>
      <c r="J1266" s="51"/>
    </row>
    <row r="1267" spans="2:10" ht="24.9" customHeight="1" thickBot="1">
      <c r="B1267" s="221">
        <v>21020305</v>
      </c>
      <c r="C1267" s="131" t="s">
        <v>643</v>
      </c>
      <c r="D1267" s="25"/>
      <c r="E1267" s="496">
        <v>31922905</v>
      </c>
      <c r="F1267" s="53" t="s">
        <v>519</v>
      </c>
      <c r="G1267" s="31"/>
      <c r="H1267" s="51"/>
      <c r="I1267" s="31"/>
      <c r="J1267" s="51"/>
    </row>
    <row r="1268" spans="2:10" ht="24.9" customHeight="1">
      <c r="B1268" s="221">
        <v>21020306</v>
      </c>
      <c r="C1268" s="131" t="s">
        <v>643</v>
      </c>
      <c r="D1268" s="25"/>
      <c r="E1268" s="496">
        <v>31922905</v>
      </c>
      <c r="F1268" s="53" t="s">
        <v>520</v>
      </c>
      <c r="G1268" s="31"/>
      <c r="H1268" s="51"/>
      <c r="I1268" s="31"/>
      <c r="J1268" s="51"/>
    </row>
    <row r="1269" spans="2:10" ht="24.9" customHeight="1" thickBot="1">
      <c r="B1269" s="319">
        <v>21020400</v>
      </c>
      <c r="C1269" s="142"/>
      <c r="D1269" s="77"/>
      <c r="E1269" s="494"/>
      <c r="F1269" s="216" t="s">
        <v>190</v>
      </c>
      <c r="G1269" s="31"/>
      <c r="H1269" s="51"/>
      <c r="I1269" s="31"/>
      <c r="J1269" s="51"/>
    </row>
    <row r="1270" spans="2:10" ht="24.9" customHeight="1" thickBot="1">
      <c r="B1270" s="320">
        <v>21020401</v>
      </c>
      <c r="C1270" s="164" t="s">
        <v>643</v>
      </c>
      <c r="D1270" s="25"/>
      <c r="E1270" s="496">
        <v>31922905</v>
      </c>
      <c r="F1270" s="53" t="s">
        <v>174</v>
      </c>
      <c r="G1270" s="31">
        <v>1016185</v>
      </c>
      <c r="H1270" s="51">
        <v>1280392.57</v>
      </c>
      <c r="I1270" s="31">
        <v>960294</v>
      </c>
      <c r="J1270" s="51">
        <v>669516</v>
      </c>
    </row>
    <row r="1271" spans="2:10" ht="24.9" customHeight="1" thickBot="1">
      <c r="B1271" s="320">
        <v>21020402</v>
      </c>
      <c r="C1271" s="164" t="s">
        <v>643</v>
      </c>
      <c r="D1271" s="25"/>
      <c r="E1271" s="496">
        <v>31922905</v>
      </c>
      <c r="F1271" s="53" t="s">
        <v>175</v>
      </c>
      <c r="G1271" s="31">
        <v>580674.4</v>
      </c>
      <c r="H1271" s="51">
        <v>731649.76</v>
      </c>
      <c r="I1271" s="31">
        <v>548736</v>
      </c>
      <c r="J1271" s="51">
        <v>382581</v>
      </c>
    </row>
    <row r="1272" spans="2:10" ht="24.9" customHeight="1" thickBot="1">
      <c r="B1272" s="320">
        <v>21020403</v>
      </c>
      <c r="C1272" s="164" t="s">
        <v>643</v>
      </c>
      <c r="D1272" s="25"/>
      <c r="E1272" s="496">
        <v>31922905</v>
      </c>
      <c r="F1272" s="53" t="s">
        <v>176</v>
      </c>
      <c r="G1272" s="31">
        <v>47817</v>
      </c>
      <c r="H1272" s="51">
        <v>60249.42</v>
      </c>
      <c r="I1272" s="31">
        <v>45186</v>
      </c>
      <c r="J1272" s="51">
        <v>45360</v>
      </c>
    </row>
    <row r="1273" spans="2:10" ht="24.9" customHeight="1" thickBot="1">
      <c r="B1273" s="320">
        <v>21020404</v>
      </c>
      <c r="C1273" s="164" t="s">
        <v>643</v>
      </c>
      <c r="D1273" s="25"/>
      <c r="E1273" s="496">
        <v>31922905</v>
      </c>
      <c r="F1273" s="53" t="s">
        <v>177</v>
      </c>
      <c r="G1273" s="31">
        <v>145169</v>
      </c>
      <c r="H1273" s="51">
        <v>182912.73</v>
      </c>
      <c r="I1273" s="31">
        <v>137184</v>
      </c>
      <c r="J1273" s="51">
        <v>96125</v>
      </c>
    </row>
    <row r="1274" spans="2:10" ht="24.9" customHeight="1" thickBot="1">
      <c r="B1274" s="320" t="s">
        <v>529</v>
      </c>
      <c r="C1274" s="164" t="s">
        <v>643</v>
      </c>
      <c r="D1274" s="25"/>
      <c r="E1274" s="496">
        <v>31922905</v>
      </c>
      <c r="F1274" s="53" t="s">
        <v>180</v>
      </c>
      <c r="G1274" s="31"/>
      <c r="H1274" s="51"/>
      <c r="I1274" s="31"/>
      <c r="J1274" s="51"/>
    </row>
    <row r="1275" spans="2:10" ht="24.9" customHeight="1">
      <c r="B1275" s="320">
        <v>21020415</v>
      </c>
      <c r="C1275" s="164" t="s">
        <v>643</v>
      </c>
      <c r="D1275" s="25"/>
      <c r="E1275" s="496">
        <v>31922905</v>
      </c>
      <c r="F1275" s="53" t="s">
        <v>183</v>
      </c>
      <c r="G1275" s="31">
        <v>306867</v>
      </c>
      <c r="H1275" s="51">
        <v>386652.42</v>
      </c>
      <c r="I1275" s="31">
        <v>289989</v>
      </c>
      <c r="J1275" s="51">
        <v>301300</v>
      </c>
    </row>
    <row r="1276" spans="2:10" ht="24.9" customHeight="1" thickBot="1">
      <c r="B1276" s="319">
        <v>21020500</v>
      </c>
      <c r="C1276" s="142"/>
      <c r="D1276" s="77"/>
      <c r="E1276" s="494"/>
      <c r="F1276" s="216" t="s">
        <v>191</v>
      </c>
      <c r="G1276" s="31"/>
      <c r="H1276" s="51"/>
      <c r="I1276" s="31"/>
      <c r="J1276" s="51"/>
    </row>
    <row r="1277" spans="2:10" ht="24.9" customHeight="1" thickBot="1">
      <c r="B1277" s="320">
        <v>21020501</v>
      </c>
      <c r="C1277" s="164" t="s">
        <v>643</v>
      </c>
      <c r="D1277" s="25"/>
      <c r="E1277" s="496">
        <v>31922905</v>
      </c>
      <c r="F1277" s="53" t="s">
        <v>174</v>
      </c>
      <c r="G1277" s="31">
        <v>556006</v>
      </c>
      <c r="H1277" s="51">
        <v>700566.4</v>
      </c>
      <c r="I1277" s="31">
        <v>525424</v>
      </c>
      <c r="J1277" s="51">
        <v>284931</v>
      </c>
    </row>
    <row r="1278" spans="2:10" ht="24.9" customHeight="1" thickBot="1">
      <c r="B1278" s="321">
        <v>21020502</v>
      </c>
      <c r="C1278" s="164" t="s">
        <v>643</v>
      </c>
      <c r="D1278" s="225"/>
      <c r="E1278" s="496">
        <v>31922905</v>
      </c>
      <c r="F1278" s="53" t="s">
        <v>175</v>
      </c>
      <c r="G1278" s="31">
        <v>317715.75</v>
      </c>
      <c r="H1278" s="51">
        <v>400321.84</v>
      </c>
      <c r="I1278" s="31">
        <v>300240</v>
      </c>
      <c r="J1278" s="51">
        <v>162816</v>
      </c>
    </row>
    <row r="1279" spans="2:10" ht="24.9" customHeight="1" thickBot="1">
      <c r="B1279" s="321">
        <v>21020503</v>
      </c>
      <c r="C1279" s="164" t="s">
        <v>643</v>
      </c>
      <c r="D1279" s="225"/>
      <c r="E1279" s="496">
        <v>31922905</v>
      </c>
      <c r="F1279" s="53" t="s">
        <v>176</v>
      </c>
      <c r="G1279" s="31">
        <v>67567.5</v>
      </c>
      <c r="H1279" s="51">
        <v>85135.05</v>
      </c>
      <c r="I1279" s="31">
        <v>63851</v>
      </c>
      <c r="J1279" s="51">
        <v>27000</v>
      </c>
    </row>
    <row r="1280" spans="2:10" ht="24.9" customHeight="1" thickBot="1">
      <c r="B1280" s="321">
        <v>21020504</v>
      </c>
      <c r="C1280" s="164" t="s">
        <v>643</v>
      </c>
      <c r="D1280" s="225"/>
      <c r="E1280" s="496">
        <v>31922905</v>
      </c>
      <c r="F1280" s="53" t="s">
        <v>177</v>
      </c>
      <c r="G1280" s="31">
        <v>79428</v>
      </c>
      <c r="H1280" s="51">
        <v>100078.44</v>
      </c>
      <c r="I1280" s="31">
        <v>75058</v>
      </c>
      <c r="J1280" s="51">
        <v>40702</v>
      </c>
    </row>
    <row r="1281" spans="2:10" ht="24.9" customHeight="1" thickBot="1">
      <c r="B1281" s="321" t="s">
        <v>529</v>
      </c>
      <c r="C1281" s="164" t="s">
        <v>643</v>
      </c>
      <c r="D1281" s="225"/>
      <c r="E1281" s="496">
        <v>31922905</v>
      </c>
      <c r="F1281" s="53" t="s">
        <v>919</v>
      </c>
      <c r="G1281" s="31"/>
      <c r="H1281" s="51">
        <v>1890000</v>
      </c>
      <c r="I1281" s="31"/>
      <c r="J1281" s="51"/>
    </row>
    <row r="1282" spans="2:10" ht="24.9" customHeight="1">
      <c r="B1282" s="321">
        <v>21020515</v>
      </c>
      <c r="C1282" s="164" t="s">
        <v>643</v>
      </c>
      <c r="D1282" s="225"/>
      <c r="E1282" s="496">
        <v>31922905</v>
      </c>
      <c r="F1282" s="53" t="s">
        <v>183</v>
      </c>
      <c r="G1282" s="31">
        <v>891687</v>
      </c>
      <c r="H1282" s="51">
        <v>1123525.0900000001</v>
      </c>
      <c r="I1282" s="31"/>
      <c r="J1282" s="51">
        <v>365282</v>
      </c>
    </row>
    <row r="1283" spans="2:10" ht="24.9" customHeight="1" thickBot="1">
      <c r="B1283" s="322">
        <v>21020600</v>
      </c>
      <c r="C1283" s="145"/>
      <c r="D1283" s="223"/>
      <c r="E1283" s="497"/>
      <c r="F1283" s="216" t="s">
        <v>192</v>
      </c>
      <c r="G1283" s="31"/>
      <c r="H1283" s="51"/>
      <c r="I1283" s="31"/>
      <c r="J1283" s="51"/>
    </row>
    <row r="1284" spans="2:10" ht="24.9" customHeight="1">
      <c r="B1284" s="321">
        <v>21020605</v>
      </c>
      <c r="C1284" s="164" t="s">
        <v>643</v>
      </c>
      <c r="D1284" s="225"/>
      <c r="E1284" s="496">
        <v>31922905</v>
      </c>
      <c r="F1284" s="49" t="s">
        <v>195</v>
      </c>
      <c r="G1284" s="31">
        <v>760000</v>
      </c>
      <c r="H1284" s="51">
        <v>957600</v>
      </c>
      <c r="I1284" s="31">
        <v>718200</v>
      </c>
      <c r="J1284" s="51">
        <v>1000000</v>
      </c>
    </row>
    <row r="1285" spans="2:10" ht="24.9" customHeight="1">
      <c r="B1285" s="41">
        <v>22000000</v>
      </c>
      <c r="C1285" s="146"/>
      <c r="D1285" s="228"/>
      <c r="E1285" s="498"/>
      <c r="F1285" s="44" t="s">
        <v>198</v>
      </c>
      <c r="G1285" s="31"/>
      <c r="H1285" s="51"/>
      <c r="I1285" s="31"/>
      <c r="J1285" s="51"/>
    </row>
    <row r="1286" spans="2:10" ht="24.9" customHeight="1">
      <c r="B1286" s="41">
        <v>22020100</v>
      </c>
      <c r="C1286" s="146"/>
      <c r="D1286" s="228"/>
      <c r="E1286" s="498"/>
      <c r="F1286" s="44" t="s">
        <v>201</v>
      </c>
      <c r="G1286" s="31"/>
      <c r="H1286" s="51"/>
      <c r="I1286" s="31"/>
      <c r="J1286" s="51"/>
    </row>
    <row r="1287" spans="2:10" ht="24.9" customHeight="1" thickBot="1">
      <c r="B1287" s="84">
        <v>22020101</v>
      </c>
      <c r="C1287" s="164" t="s">
        <v>643</v>
      </c>
      <c r="D1287" s="312"/>
      <c r="E1287" s="517"/>
      <c r="F1287" s="305" t="s">
        <v>202</v>
      </c>
      <c r="G1287" s="309"/>
      <c r="H1287" s="51"/>
      <c r="I1287" s="309"/>
      <c r="J1287" s="51"/>
    </row>
    <row r="1288" spans="2:10" ht="24.9" customHeight="1" thickBot="1">
      <c r="B1288" s="84">
        <v>22020102</v>
      </c>
      <c r="C1288" s="164" t="s">
        <v>643</v>
      </c>
      <c r="D1288" s="312"/>
      <c r="E1288" s="496">
        <v>31922905</v>
      </c>
      <c r="F1288" s="305" t="s">
        <v>203</v>
      </c>
      <c r="G1288" s="327">
        <v>83334</v>
      </c>
      <c r="H1288" s="328">
        <v>100000</v>
      </c>
      <c r="I1288" s="327">
        <v>80000</v>
      </c>
      <c r="J1288" s="328">
        <v>100000000</v>
      </c>
    </row>
    <row r="1289" spans="2:10" ht="24.9" customHeight="1" thickBot="1">
      <c r="B1289" s="84">
        <v>22020103</v>
      </c>
      <c r="C1289" s="131" t="s">
        <v>643</v>
      </c>
      <c r="D1289" s="25"/>
      <c r="E1289" s="496">
        <v>31922905</v>
      </c>
      <c r="F1289" s="305" t="s">
        <v>204</v>
      </c>
      <c r="G1289" s="309"/>
      <c r="H1289" s="51"/>
      <c r="I1289" s="309"/>
      <c r="J1289" s="51"/>
    </row>
    <row r="1290" spans="2:10" ht="24.9" customHeight="1">
      <c r="B1290" s="84">
        <v>22020104</v>
      </c>
      <c r="C1290" s="131" t="s">
        <v>643</v>
      </c>
      <c r="D1290" s="25"/>
      <c r="E1290" s="496">
        <v>31922905</v>
      </c>
      <c r="F1290" s="305" t="s">
        <v>205</v>
      </c>
      <c r="G1290" s="323"/>
      <c r="H1290" s="51"/>
      <c r="I1290" s="323"/>
      <c r="J1290" s="51"/>
    </row>
    <row r="1291" spans="2:10" ht="24.9" customHeight="1" thickBot="1">
      <c r="B1291" s="41">
        <v>22020300</v>
      </c>
      <c r="C1291" s="146"/>
      <c r="D1291" s="228"/>
      <c r="E1291" s="498"/>
      <c r="F1291" s="44" t="s">
        <v>209</v>
      </c>
      <c r="G1291" s="31"/>
      <c r="H1291" s="51"/>
      <c r="I1291" s="31"/>
      <c r="J1291" s="51"/>
    </row>
    <row r="1292" spans="2:10" ht="24.9" customHeight="1">
      <c r="B1292" s="48">
        <v>22020313</v>
      </c>
      <c r="C1292" s="164" t="s">
        <v>643</v>
      </c>
      <c r="D1292" s="104"/>
      <c r="E1292" s="496">
        <v>31922905</v>
      </c>
      <c r="F1292" s="30" t="s">
        <v>218</v>
      </c>
      <c r="G1292" s="31">
        <v>8333334</v>
      </c>
      <c r="H1292" s="51">
        <v>10000000</v>
      </c>
      <c r="I1292" s="31">
        <v>7499910</v>
      </c>
      <c r="J1292" s="51">
        <v>10000000</v>
      </c>
    </row>
    <row r="1293" spans="2:10" ht="24.9" customHeight="1">
      <c r="B1293" s="41"/>
      <c r="C1293" s="146"/>
      <c r="D1293" s="228"/>
      <c r="E1293" s="498"/>
      <c r="F1293" s="229" t="s">
        <v>161</v>
      </c>
      <c r="G1293" s="65">
        <f>SUM(G1254:G1284)</f>
        <v>10819041.65</v>
      </c>
      <c r="H1293" s="65">
        <f>SUM(H1254:H1284)</f>
        <v>15521989</v>
      </c>
      <c r="I1293" s="65">
        <v>8743139</v>
      </c>
      <c r="J1293" s="65">
        <v>111267000</v>
      </c>
    </row>
    <row r="1294" spans="2:10" ht="24.9" customHeight="1" thickBot="1">
      <c r="B1294" s="315"/>
      <c r="C1294" s="137"/>
      <c r="D1294" s="118"/>
      <c r="E1294" s="491"/>
      <c r="F1294" s="119" t="s">
        <v>200</v>
      </c>
      <c r="G1294" s="230">
        <f>SUM(G1287:G1292)</f>
        <v>8416668</v>
      </c>
      <c r="H1294" s="230">
        <f>SUM(H1287:H1292)</f>
        <v>10100000</v>
      </c>
      <c r="I1294" s="230">
        <v>8218110</v>
      </c>
      <c r="J1294" s="230">
        <v>10100000</v>
      </c>
    </row>
    <row r="1295" spans="2:10" ht="24.9" customHeight="1" thickBot="1">
      <c r="B1295" s="325"/>
      <c r="C1295" s="149"/>
      <c r="D1295" s="287"/>
      <c r="E1295" s="499"/>
      <c r="F1295" s="297" t="s">
        <v>292</v>
      </c>
      <c r="G1295" s="288">
        <f>G1293+G1294</f>
        <v>19235709.649999999</v>
      </c>
      <c r="H1295" s="288">
        <f>H1293+H1294</f>
        <v>25621989</v>
      </c>
      <c r="I1295" s="288">
        <v>16961249</v>
      </c>
      <c r="J1295" s="288">
        <v>121367000</v>
      </c>
    </row>
    <row r="1296" spans="2:10" ht="25.2">
      <c r="B1296" s="721" t="s">
        <v>786</v>
      </c>
      <c r="C1296" s="722"/>
      <c r="D1296" s="722"/>
      <c r="E1296" s="722"/>
      <c r="F1296" s="722"/>
      <c r="G1296" s="722"/>
      <c r="H1296" s="722"/>
      <c r="I1296" s="722"/>
      <c r="J1296" s="723"/>
    </row>
    <row r="1297" spans="2:10" ht="27.9" customHeight="1">
      <c r="B1297" s="718" t="s">
        <v>479</v>
      </c>
      <c r="C1297" s="719"/>
      <c r="D1297" s="719"/>
      <c r="E1297" s="719"/>
      <c r="F1297" s="719"/>
      <c r="G1297" s="719"/>
      <c r="H1297" s="719"/>
      <c r="I1297" s="719"/>
      <c r="J1297" s="720"/>
    </row>
    <row r="1298" spans="2:10" ht="18.75" customHeight="1">
      <c r="B1298" s="718" t="s">
        <v>987</v>
      </c>
      <c r="C1298" s="719"/>
      <c r="D1298" s="719"/>
      <c r="E1298" s="719"/>
      <c r="F1298" s="719"/>
      <c r="G1298" s="719"/>
      <c r="H1298" s="719"/>
      <c r="I1298" s="719"/>
      <c r="J1298" s="720"/>
    </row>
    <row r="1299" spans="2:10" ht="29.25" customHeight="1" thickBot="1">
      <c r="B1299" s="724" t="s">
        <v>273</v>
      </c>
      <c r="C1299" s="724"/>
      <c r="D1299" s="724"/>
      <c r="E1299" s="724"/>
      <c r="F1299" s="724"/>
      <c r="G1299" s="724"/>
      <c r="H1299" s="724"/>
      <c r="I1299" s="724"/>
      <c r="J1299" s="724"/>
    </row>
    <row r="1300" spans="2:10" s="52" customFormat="1" ht="22.8" thickBot="1">
      <c r="B1300" s="725" t="s">
        <v>400</v>
      </c>
      <c r="C1300" s="726"/>
      <c r="D1300" s="726"/>
      <c r="E1300" s="726"/>
      <c r="F1300" s="726"/>
      <c r="G1300" s="726"/>
      <c r="H1300" s="726"/>
      <c r="I1300" s="726"/>
      <c r="J1300" s="727"/>
    </row>
    <row r="1301" spans="2:10" ht="70.8" thickBot="1">
      <c r="B1301" s="20" t="s">
        <v>459</v>
      </c>
      <c r="C1301" s="128" t="s">
        <v>455</v>
      </c>
      <c r="D1301" s="99" t="s">
        <v>451</v>
      </c>
      <c r="E1301" s="487" t="s">
        <v>454</v>
      </c>
      <c r="F1301" s="100" t="s">
        <v>1</v>
      </c>
      <c r="G1301" s="20" t="s">
        <v>936</v>
      </c>
      <c r="H1301" s="20" t="s">
        <v>935</v>
      </c>
      <c r="I1301" s="20" t="s">
        <v>934</v>
      </c>
      <c r="J1301" s="20" t="s">
        <v>988</v>
      </c>
    </row>
    <row r="1302" spans="2:10" ht="23.4">
      <c r="B1302" s="318">
        <v>20000000</v>
      </c>
      <c r="C1302" s="151"/>
      <c r="D1302" s="236"/>
      <c r="E1302" s="500"/>
      <c r="F1302" s="237" t="s">
        <v>160</v>
      </c>
      <c r="G1302" s="238"/>
      <c r="H1302" s="239"/>
      <c r="I1302" s="238"/>
      <c r="J1302" s="239"/>
    </row>
    <row r="1303" spans="2:10" ht="23.4">
      <c r="B1303" s="319">
        <v>21000000</v>
      </c>
      <c r="C1303" s="142"/>
      <c r="D1303" s="77"/>
      <c r="E1303" s="494"/>
      <c r="F1303" s="216" t="s">
        <v>161</v>
      </c>
      <c r="G1303" s="208"/>
      <c r="H1303" s="217"/>
      <c r="I1303" s="208"/>
      <c r="J1303" s="217"/>
    </row>
    <row r="1304" spans="2:10" ht="23.4">
      <c r="B1304" s="319">
        <v>21010000</v>
      </c>
      <c r="C1304" s="142"/>
      <c r="D1304" s="77"/>
      <c r="E1304" s="494"/>
      <c r="F1304" s="216" t="s">
        <v>162</v>
      </c>
      <c r="G1304" s="208"/>
      <c r="H1304" s="217"/>
      <c r="I1304" s="208"/>
      <c r="J1304" s="217"/>
    </row>
    <row r="1305" spans="2:10" ht="24" thickBot="1">
      <c r="B1305" s="319">
        <v>21010300</v>
      </c>
      <c r="C1305" s="142"/>
      <c r="D1305" s="77"/>
      <c r="E1305" s="494"/>
      <c r="F1305" s="216" t="s">
        <v>168</v>
      </c>
      <c r="G1305" s="208"/>
      <c r="H1305" s="217"/>
      <c r="I1305" s="208"/>
      <c r="J1305" s="217"/>
    </row>
    <row r="1306" spans="2:10" ht="24" thickBot="1">
      <c r="B1306" s="320">
        <v>21010302</v>
      </c>
      <c r="C1306" s="164" t="s">
        <v>643</v>
      </c>
      <c r="D1306" s="25"/>
      <c r="E1306" s="496">
        <v>31922905</v>
      </c>
      <c r="F1306" s="53" t="s">
        <v>694</v>
      </c>
      <c r="G1306" s="31"/>
      <c r="H1306" s="51"/>
      <c r="I1306" s="31"/>
      <c r="J1306" s="51"/>
    </row>
    <row r="1307" spans="2:10" ht="24" thickBot="1">
      <c r="B1307" s="320">
        <v>21010303</v>
      </c>
      <c r="C1307" s="164" t="s">
        <v>643</v>
      </c>
      <c r="D1307" s="25"/>
      <c r="E1307" s="496">
        <v>31922905</v>
      </c>
      <c r="F1307" s="53" t="s">
        <v>170</v>
      </c>
      <c r="G1307" s="31">
        <v>5219417</v>
      </c>
      <c r="H1307" s="31">
        <v>6576464.8899999997</v>
      </c>
      <c r="I1307" s="31">
        <v>4932348</v>
      </c>
      <c r="J1307" s="31">
        <v>43289509</v>
      </c>
    </row>
    <row r="1308" spans="2:10" ht="24" thickBot="1">
      <c r="B1308" s="320">
        <v>21010304</v>
      </c>
      <c r="C1308" s="164" t="s">
        <v>643</v>
      </c>
      <c r="D1308" s="25"/>
      <c r="E1308" s="496">
        <v>31922905</v>
      </c>
      <c r="F1308" s="53" t="s">
        <v>171</v>
      </c>
      <c r="G1308" s="31">
        <v>1620819.01</v>
      </c>
      <c r="H1308" s="31">
        <v>2042231.73</v>
      </c>
      <c r="I1308" s="31">
        <v>1531673</v>
      </c>
      <c r="J1308" s="31">
        <v>14149889</v>
      </c>
    </row>
    <row r="1309" spans="2:10" ht="24" thickBot="1">
      <c r="B1309" s="221">
        <v>21010106</v>
      </c>
      <c r="C1309" s="164" t="s">
        <v>643</v>
      </c>
      <c r="D1309" s="25"/>
      <c r="E1309" s="496">
        <v>31922905</v>
      </c>
      <c r="F1309" s="49" t="s">
        <v>167</v>
      </c>
      <c r="G1309" s="31"/>
      <c r="H1309" s="51"/>
      <c r="I1309" s="31"/>
      <c r="J1309" s="51"/>
    </row>
    <row r="1310" spans="2:10" ht="23.4">
      <c r="B1310" s="240"/>
      <c r="C1310" s="164" t="s">
        <v>643</v>
      </c>
      <c r="D1310" s="25"/>
      <c r="E1310" s="496">
        <v>31922905</v>
      </c>
      <c r="F1310" s="53" t="s">
        <v>679</v>
      </c>
      <c r="G1310" s="31"/>
      <c r="H1310" s="51"/>
      <c r="I1310" s="31"/>
      <c r="J1310" s="51"/>
    </row>
    <row r="1311" spans="2:10" ht="23.4">
      <c r="B1311" s="319">
        <v>21020000</v>
      </c>
      <c r="C1311" s="142"/>
      <c r="D1311" s="77"/>
      <c r="E1311" s="494"/>
      <c r="F1311" s="216" t="s">
        <v>173</v>
      </c>
      <c r="G1311" s="31"/>
      <c r="H1311" s="51"/>
      <c r="I1311" s="31"/>
      <c r="J1311" s="51"/>
    </row>
    <row r="1312" spans="2:10" ht="45" thickBot="1">
      <c r="B1312" s="319">
        <v>21020300</v>
      </c>
      <c r="C1312" s="142"/>
      <c r="D1312" s="77"/>
      <c r="E1312" s="494"/>
      <c r="F1312" s="216" t="s">
        <v>189</v>
      </c>
      <c r="G1312" s="31"/>
      <c r="H1312" s="51"/>
      <c r="I1312" s="31"/>
      <c r="J1312" s="51"/>
    </row>
    <row r="1313" spans="2:10" ht="24" thickBot="1">
      <c r="B1313" s="320">
        <v>21020312</v>
      </c>
      <c r="C1313" s="164" t="s">
        <v>643</v>
      </c>
      <c r="D1313" s="25"/>
      <c r="E1313" s="496">
        <v>31922905</v>
      </c>
      <c r="F1313" s="53" t="s">
        <v>916</v>
      </c>
      <c r="G1313" s="31"/>
      <c r="H1313" s="51">
        <v>8610000</v>
      </c>
      <c r="I1313" s="31">
        <v>8200000</v>
      </c>
      <c r="J1313" s="51"/>
    </row>
    <row r="1314" spans="2:10" ht="24" thickBot="1">
      <c r="B1314" s="320">
        <v>21020320</v>
      </c>
      <c r="C1314" s="164" t="s">
        <v>643</v>
      </c>
      <c r="D1314" s="25"/>
      <c r="E1314" s="496">
        <v>31922905</v>
      </c>
      <c r="F1314" s="53" t="s">
        <v>641</v>
      </c>
      <c r="G1314" s="31"/>
      <c r="H1314" s="51"/>
      <c r="I1314" s="31"/>
      <c r="J1314" s="51"/>
    </row>
    <row r="1315" spans="2:10" ht="24" thickBot="1">
      <c r="B1315" s="320">
        <v>21020327</v>
      </c>
      <c r="C1315" s="164" t="s">
        <v>643</v>
      </c>
      <c r="D1315" s="25"/>
      <c r="E1315" s="496">
        <v>31922905</v>
      </c>
      <c r="F1315" s="53" t="s">
        <v>186</v>
      </c>
      <c r="G1315" s="31"/>
      <c r="H1315" s="51"/>
      <c r="I1315" s="31"/>
      <c r="J1315" s="51"/>
    </row>
    <row r="1316" spans="2:10" ht="24" thickBot="1">
      <c r="B1316" s="277">
        <v>21020126</v>
      </c>
      <c r="C1316" s="131" t="s">
        <v>643</v>
      </c>
      <c r="D1316" s="25"/>
      <c r="E1316" s="496">
        <v>31922905</v>
      </c>
      <c r="F1316" s="85" t="s">
        <v>690</v>
      </c>
      <c r="G1316" s="31"/>
      <c r="H1316" s="51"/>
      <c r="I1316" s="31"/>
      <c r="J1316" s="51"/>
    </row>
    <row r="1317" spans="2:10" ht="23.4">
      <c r="B1317" s="277">
        <v>21020116</v>
      </c>
      <c r="C1317" s="131" t="s">
        <v>643</v>
      </c>
      <c r="D1317" s="25"/>
      <c r="E1317" s="496">
        <v>31922905</v>
      </c>
      <c r="F1317" s="85" t="s">
        <v>689</v>
      </c>
      <c r="G1317" s="31"/>
      <c r="H1317" s="51"/>
      <c r="I1317" s="31"/>
      <c r="J1317" s="51"/>
    </row>
    <row r="1318" spans="2:10" ht="24" thickBot="1">
      <c r="B1318" s="319">
        <v>21020400</v>
      </c>
      <c r="C1318" s="142"/>
      <c r="D1318" s="77"/>
      <c r="E1318" s="494"/>
      <c r="F1318" s="216" t="s">
        <v>190</v>
      </c>
      <c r="G1318" s="31"/>
      <c r="H1318" s="51"/>
      <c r="I1318" s="31"/>
      <c r="J1318" s="51"/>
    </row>
    <row r="1319" spans="2:10" ht="24" thickBot="1">
      <c r="B1319" s="320">
        <v>21020412</v>
      </c>
      <c r="C1319" s="164" t="s">
        <v>643</v>
      </c>
      <c r="D1319" s="25"/>
      <c r="E1319" s="496">
        <v>31922905</v>
      </c>
      <c r="F1319" s="53" t="s">
        <v>793</v>
      </c>
      <c r="G1319" s="31">
        <v>415804</v>
      </c>
      <c r="H1319" s="51">
        <v>523912.62</v>
      </c>
      <c r="I1319" s="31">
        <v>392934</v>
      </c>
      <c r="J1319" s="51">
        <v>2972437</v>
      </c>
    </row>
    <row r="1320" spans="2:10" ht="24" thickBot="1">
      <c r="B1320" s="320">
        <v>21020420</v>
      </c>
      <c r="C1320" s="164" t="s">
        <v>643</v>
      </c>
      <c r="D1320" s="25"/>
      <c r="E1320" s="496">
        <v>31922905</v>
      </c>
      <c r="F1320" s="53" t="s">
        <v>641</v>
      </c>
      <c r="G1320" s="31">
        <v>310514</v>
      </c>
      <c r="H1320" s="51">
        <v>391247.01</v>
      </c>
      <c r="I1320" s="31">
        <v>293435</v>
      </c>
      <c r="J1320" s="51">
        <v>1635600</v>
      </c>
    </row>
    <row r="1321" spans="2:10" ht="23.4">
      <c r="B1321" s="320">
        <v>21020427</v>
      </c>
      <c r="C1321" s="164" t="s">
        <v>643</v>
      </c>
      <c r="D1321" s="25"/>
      <c r="E1321" s="496">
        <v>31922905</v>
      </c>
      <c r="F1321" s="53" t="s">
        <v>186</v>
      </c>
      <c r="G1321" s="31">
        <v>108570</v>
      </c>
      <c r="H1321" s="51">
        <v>136798.20000000001</v>
      </c>
      <c r="I1321" s="31">
        <v>102598</v>
      </c>
      <c r="J1321" s="51">
        <v>2525318</v>
      </c>
    </row>
    <row r="1322" spans="2:10" ht="24" thickBot="1">
      <c r="B1322" s="319">
        <v>21020500</v>
      </c>
      <c r="C1322" s="142"/>
      <c r="D1322" s="77"/>
      <c r="E1322" s="494"/>
      <c r="F1322" s="216" t="s">
        <v>191</v>
      </c>
      <c r="G1322" s="31"/>
      <c r="H1322" s="51"/>
      <c r="I1322" s="31"/>
      <c r="J1322" s="51"/>
    </row>
    <row r="1323" spans="2:10" ht="24" thickBot="1">
      <c r="B1323" s="319" t="s">
        <v>529</v>
      </c>
      <c r="C1323" s="142"/>
      <c r="D1323" s="77"/>
      <c r="E1323" s="496">
        <v>31922905</v>
      </c>
      <c r="F1323" s="49" t="s">
        <v>792</v>
      </c>
      <c r="G1323" s="31">
        <v>84367</v>
      </c>
      <c r="H1323" s="51">
        <v>106301.58</v>
      </c>
      <c r="I1323" s="31">
        <v>79725</v>
      </c>
      <c r="J1323" s="51">
        <v>884069</v>
      </c>
    </row>
    <row r="1324" spans="2:10" ht="24" thickBot="1">
      <c r="B1324" s="321">
        <v>21020520</v>
      </c>
      <c r="C1324" s="164" t="s">
        <v>643</v>
      </c>
      <c r="D1324" s="225"/>
      <c r="E1324" s="496">
        <v>31922905</v>
      </c>
      <c r="F1324" s="53" t="s">
        <v>641</v>
      </c>
      <c r="G1324" s="31">
        <v>104890.5</v>
      </c>
      <c r="H1324" s="51">
        <v>132162.03</v>
      </c>
      <c r="I1324" s="31">
        <v>99121</v>
      </c>
      <c r="J1324" s="51">
        <v>1015200</v>
      </c>
    </row>
    <row r="1325" spans="2:10" ht="23.4">
      <c r="B1325" s="321">
        <v>21020527</v>
      </c>
      <c r="C1325" s="164" t="s">
        <v>643</v>
      </c>
      <c r="D1325" s="225"/>
      <c r="E1325" s="496">
        <v>31922905</v>
      </c>
      <c r="F1325" s="53" t="s">
        <v>186</v>
      </c>
      <c r="G1325" s="31">
        <v>162855.5</v>
      </c>
      <c r="H1325" s="51">
        <v>205197.3</v>
      </c>
      <c r="I1325" s="31">
        <v>153897</v>
      </c>
      <c r="J1325" s="51">
        <v>533420</v>
      </c>
    </row>
    <row r="1326" spans="2:10" ht="24" thickBot="1">
      <c r="B1326" s="322">
        <v>21020600</v>
      </c>
      <c r="C1326" s="145"/>
      <c r="D1326" s="223"/>
      <c r="E1326" s="497"/>
      <c r="F1326" s="216" t="s">
        <v>192</v>
      </c>
      <c r="G1326" s="31"/>
      <c r="H1326" s="51"/>
      <c r="I1326" s="31"/>
      <c r="J1326" s="51"/>
    </row>
    <row r="1327" spans="2:10" ht="23.4">
      <c r="B1327" s="321">
        <v>21020605</v>
      </c>
      <c r="C1327" s="164" t="s">
        <v>643</v>
      </c>
      <c r="D1327" s="225"/>
      <c r="E1327" s="496">
        <v>31922905</v>
      </c>
      <c r="F1327" s="49" t="s">
        <v>195</v>
      </c>
      <c r="G1327" s="31"/>
      <c r="H1327" s="51"/>
      <c r="I1327" s="31"/>
      <c r="J1327" s="51"/>
    </row>
    <row r="1328" spans="2:10" ht="23.4">
      <c r="B1328" s="41">
        <v>22000000</v>
      </c>
      <c r="C1328" s="146"/>
      <c r="D1328" s="228"/>
      <c r="E1328" s="498"/>
      <c r="F1328" s="44" t="s">
        <v>198</v>
      </c>
      <c r="G1328" s="31"/>
      <c r="H1328" s="51"/>
      <c r="I1328" s="31"/>
      <c r="J1328" s="51"/>
    </row>
    <row r="1329" spans="2:10" ht="23.4">
      <c r="B1329" s="41">
        <v>22020000</v>
      </c>
      <c r="C1329" s="146"/>
      <c r="D1329" s="228"/>
      <c r="E1329" s="498"/>
      <c r="F1329" s="44" t="s">
        <v>200</v>
      </c>
      <c r="G1329" s="31"/>
      <c r="H1329" s="51"/>
      <c r="I1329" s="31"/>
      <c r="J1329" s="51"/>
    </row>
    <row r="1330" spans="2:10" ht="24" thickBot="1">
      <c r="B1330" s="41">
        <v>22020100</v>
      </c>
      <c r="C1330" s="146"/>
      <c r="D1330" s="228"/>
      <c r="E1330" s="498"/>
      <c r="F1330" s="44" t="s">
        <v>201</v>
      </c>
      <c r="G1330" s="31"/>
      <c r="H1330" s="51"/>
      <c r="I1330" s="31"/>
      <c r="J1330" s="51"/>
    </row>
    <row r="1331" spans="2:10" ht="23.4">
      <c r="B1331" s="48">
        <v>22020102</v>
      </c>
      <c r="C1331" s="164" t="s">
        <v>645</v>
      </c>
      <c r="D1331" s="104"/>
      <c r="E1331" s="496">
        <v>31922905</v>
      </c>
      <c r="F1331" s="30" t="s">
        <v>203</v>
      </c>
      <c r="G1331" s="31">
        <v>416667</v>
      </c>
      <c r="H1331" s="51">
        <v>500000</v>
      </c>
      <c r="I1331" s="31">
        <v>420000</v>
      </c>
      <c r="J1331" s="51">
        <v>500000</v>
      </c>
    </row>
    <row r="1332" spans="2:10" ht="24" thickBot="1">
      <c r="B1332" s="41">
        <v>22020300</v>
      </c>
      <c r="C1332" s="146"/>
      <c r="D1332" s="228"/>
      <c r="E1332" s="498"/>
      <c r="F1332" s="44" t="s">
        <v>209</v>
      </c>
      <c r="G1332" s="31"/>
      <c r="H1332" s="51"/>
      <c r="I1332" s="31"/>
      <c r="J1332" s="51"/>
    </row>
    <row r="1333" spans="2:10" ht="24" thickBot="1">
      <c r="B1333" s="48" t="s">
        <v>695</v>
      </c>
      <c r="C1333" s="164" t="s">
        <v>643</v>
      </c>
      <c r="D1333" s="104"/>
      <c r="E1333" s="496">
        <v>31922905</v>
      </c>
      <c r="F1333" s="30" t="s">
        <v>214</v>
      </c>
      <c r="G1333" s="31">
        <v>8333334</v>
      </c>
      <c r="H1333" s="51">
        <v>15000000</v>
      </c>
      <c r="I1333" s="31">
        <v>13300000</v>
      </c>
      <c r="J1333" s="51">
        <v>20000000</v>
      </c>
    </row>
    <row r="1334" spans="2:10" ht="23.4">
      <c r="B1334" s="48">
        <v>22020313</v>
      </c>
      <c r="C1334" s="164" t="s">
        <v>643</v>
      </c>
      <c r="D1334" s="104"/>
      <c r="E1334" s="496">
        <v>31922905</v>
      </c>
      <c r="F1334" s="30" t="s">
        <v>665</v>
      </c>
      <c r="G1334" s="31">
        <v>8027235</v>
      </c>
      <c r="H1334" s="51">
        <v>10114315.359999999</v>
      </c>
      <c r="I1334" s="31">
        <v>850000</v>
      </c>
      <c r="J1334" s="51">
        <v>15000000</v>
      </c>
    </row>
    <row r="1335" spans="2:10" ht="23.4">
      <c r="B1335" s="41"/>
      <c r="C1335" s="146"/>
      <c r="D1335" s="228"/>
      <c r="E1335" s="498"/>
      <c r="F1335" s="229" t="s">
        <v>161</v>
      </c>
      <c r="G1335" s="65">
        <f>SUM(G1306:G1327)</f>
        <v>8027237.0099999998</v>
      </c>
      <c r="H1335" s="65">
        <f>SUM(H1306:H1327)</f>
        <v>18724315.359999999</v>
      </c>
      <c r="I1335" s="65">
        <v>15785731</v>
      </c>
      <c r="J1335" s="65">
        <f>SUM(J1304:J1334)</f>
        <v>102505442</v>
      </c>
    </row>
    <row r="1336" spans="2:10" ht="24" thickBot="1">
      <c r="B1336" s="315"/>
      <c r="C1336" s="137"/>
      <c r="D1336" s="118"/>
      <c r="E1336" s="491"/>
      <c r="F1336" s="119" t="s">
        <v>200</v>
      </c>
      <c r="G1336" s="230">
        <f>SUM(G1331:G1334)</f>
        <v>16777236</v>
      </c>
      <c r="H1336" s="230">
        <f>SUM(H1331:H1334)</f>
        <v>25614315.359999999</v>
      </c>
      <c r="I1336" s="230">
        <v>14570000</v>
      </c>
      <c r="J1336" s="230">
        <v>35500000</v>
      </c>
    </row>
    <row r="1337" spans="2:10" ht="24" thickBot="1">
      <c r="B1337" s="325"/>
      <c r="C1337" s="149"/>
      <c r="D1337" s="287"/>
      <c r="E1337" s="499"/>
      <c r="F1337" s="297" t="s">
        <v>292</v>
      </c>
      <c r="G1337" s="288">
        <f>G1335+G1336</f>
        <v>24804473.009999998</v>
      </c>
      <c r="H1337" s="288">
        <f>H1335+H1336</f>
        <v>44338630.719999999</v>
      </c>
      <c r="I1337" s="288">
        <v>30355731</v>
      </c>
      <c r="J1337" s="288">
        <v>138005442</v>
      </c>
    </row>
    <row r="1338" spans="2:10" ht="25.2">
      <c r="B1338" s="721" t="s">
        <v>786</v>
      </c>
      <c r="C1338" s="722"/>
      <c r="D1338" s="722"/>
      <c r="E1338" s="722"/>
      <c r="F1338" s="722"/>
      <c r="G1338" s="722"/>
      <c r="H1338" s="722"/>
      <c r="I1338" s="722"/>
      <c r="J1338" s="723"/>
    </row>
    <row r="1339" spans="2:10" ht="20.25" customHeight="1">
      <c r="B1339" s="718" t="s">
        <v>479</v>
      </c>
      <c r="C1339" s="719"/>
      <c r="D1339" s="719"/>
      <c r="E1339" s="719"/>
      <c r="F1339" s="719"/>
      <c r="G1339" s="719"/>
      <c r="H1339" s="719"/>
      <c r="I1339" s="719"/>
      <c r="J1339" s="720"/>
    </row>
    <row r="1340" spans="2:10" ht="18.75" customHeight="1">
      <c r="B1340" s="718" t="s">
        <v>989</v>
      </c>
      <c r="C1340" s="719"/>
      <c r="D1340" s="719"/>
      <c r="E1340" s="719"/>
      <c r="F1340" s="719"/>
      <c r="G1340" s="719"/>
      <c r="H1340" s="719"/>
      <c r="I1340" s="719"/>
      <c r="J1340" s="720"/>
    </row>
    <row r="1341" spans="2:10" ht="26.25" customHeight="1" thickBot="1">
      <c r="B1341" s="724" t="s">
        <v>273</v>
      </c>
      <c r="C1341" s="724"/>
      <c r="D1341" s="724"/>
      <c r="E1341" s="724"/>
      <c r="F1341" s="724"/>
      <c r="G1341" s="724"/>
      <c r="H1341" s="724"/>
      <c r="I1341" s="724"/>
      <c r="J1341" s="724"/>
    </row>
    <row r="1342" spans="2:10" s="52" customFormat="1" ht="36" customHeight="1" thickBot="1">
      <c r="B1342" s="725" t="s">
        <v>401</v>
      </c>
      <c r="C1342" s="726"/>
      <c r="D1342" s="726"/>
      <c r="E1342" s="726"/>
      <c r="F1342" s="726"/>
      <c r="G1342" s="726"/>
      <c r="H1342" s="726"/>
      <c r="I1342" s="726"/>
      <c r="J1342" s="727"/>
    </row>
    <row r="1343" spans="2:10" ht="70.8" thickBot="1">
      <c r="B1343" s="20" t="s">
        <v>459</v>
      </c>
      <c r="C1343" s="128" t="s">
        <v>455</v>
      </c>
      <c r="D1343" s="99" t="s">
        <v>451</v>
      </c>
      <c r="E1343" s="487" t="s">
        <v>454</v>
      </c>
      <c r="F1343" s="100" t="s">
        <v>1</v>
      </c>
      <c r="G1343" s="20" t="s">
        <v>936</v>
      </c>
      <c r="H1343" s="20" t="s">
        <v>935</v>
      </c>
      <c r="I1343" s="20" t="s">
        <v>934</v>
      </c>
      <c r="J1343" s="20" t="s">
        <v>988</v>
      </c>
    </row>
    <row r="1344" spans="2:10" ht="23.4">
      <c r="B1344" s="318">
        <v>20000000</v>
      </c>
      <c r="C1344" s="151"/>
      <c r="D1344" s="236"/>
      <c r="E1344" s="500"/>
      <c r="F1344" s="237" t="s">
        <v>160</v>
      </c>
      <c r="G1344" s="238"/>
      <c r="H1344" s="239"/>
      <c r="I1344" s="238"/>
      <c r="J1344" s="239"/>
    </row>
    <row r="1345" spans="2:10" ht="23.4">
      <c r="B1345" s="319">
        <v>21000000</v>
      </c>
      <c r="C1345" s="142"/>
      <c r="D1345" s="77"/>
      <c r="E1345" s="494"/>
      <c r="F1345" s="216" t="s">
        <v>161</v>
      </c>
      <c r="G1345" s="208"/>
      <c r="H1345" s="217"/>
      <c r="I1345" s="208"/>
      <c r="J1345" s="217"/>
    </row>
    <row r="1346" spans="2:10" ht="23.4">
      <c r="B1346" s="319">
        <v>21010000</v>
      </c>
      <c r="C1346" s="142"/>
      <c r="D1346" s="77"/>
      <c r="E1346" s="494"/>
      <c r="F1346" s="216" t="s">
        <v>162</v>
      </c>
      <c r="G1346" s="208"/>
      <c r="H1346" s="217"/>
      <c r="I1346" s="208"/>
      <c r="J1346" s="217"/>
    </row>
    <row r="1347" spans="2:10" ht="24" thickBot="1">
      <c r="B1347" s="320">
        <v>21010103</v>
      </c>
      <c r="C1347" s="164" t="s">
        <v>643</v>
      </c>
      <c r="D1347" s="25"/>
      <c r="E1347" s="505"/>
      <c r="F1347" s="49" t="s">
        <v>164</v>
      </c>
      <c r="G1347" s="31"/>
      <c r="H1347" s="51"/>
      <c r="I1347" s="31"/>
      <c r="J1347" s="51"/>
    </row>
    <row r="1348" spans="2:10" ht="24" thickBot="1">
      <c r="B1348" s="320">
        <v>21010104</v>
      </c>
      <c r="C1348" s="164" t="s">
        <v>643</v>
      </c>
      <c r="D1348" s="25"/>
      <c r="E1348" s="496">
        <v>31922905</v>
      </c>
      <c r="F1348" s="49" t="s">
        <v>165</v>
      </c>
      <c r="G1348" s="31"/>
      <c r="H1348" s="51"/>
      <c r="I1348" s="31"/>
      <c r="J1348" s="51">
        <v>1093309</v>
      </c>
    </row>
    <row r="1349" spans="2:10" ht="24" thickBot="1">
      <c r="B1349" s="320">
        <v>21010105</v>
      </c>
      <c r="C1349" s="164" t="s">
        <v>643</v>
      </c>
      <c r="D1349" s="25"/>
      <c r="E1349" s="496">
        <v>31922905</v>
      </c>
      <c r="F1349" s="49" t="s">
        <v>166</v>
      </c>
      <c r="G1349" s="31"/>
      <c r="H1349" s="51"/>
      <c r="I1349" s="31"/>
      <c r="J1349" s="51">
        <v>3697841</v>
      </c>
    </row>
    <row r="1350" spans="2:10" ht="24" thickBot="1">
      <c r="B1350" s="221">
        <v>21010106</v>
      </c>
      <c r="C1350" s="164" t="s">
        <v>643</v>
      </c>
      <c r="D1350" s="25"/>
      <c r="E1350" s="496">
        <v>31922905</v>
      </c>
      <c r="F1350" s="49" t="s">
        <v>167</v>
      </c>
      <c r="G1350" s="31"/>
      <c r="H1350" s="51"/>
      <c r="I1350" s="31"/>
      <c r="J1350" s="51"/>
    </row>
    <row r="1351" spans="2:10" ht="23.4">
      <c r="B1351" s="240"/>
      <c r="C1351" s="164" t="s">
        <v>643</v>
      </c>
      <c r="D1351" s="25"/>
      <c r="E1351" s="496">
        <v>31922905</v>
      </c>
      <c r="F1351" s="53" t="s">
        <v>679</v>
      </c>
      <c r="G1351" s="31"/>
      <c r="H1351" s="51"/>
      <c r="I1351" s="31"/>
      <c r="J1351" s="51"/>
    </row>
    <row r="1352" spans="2:10" ht="44.4">
      <c r="B1352" s="319" t="s">
        <v>696</v>
      </c>
      <c r="C1352" s="164"/>
      <c r="D1352" s="77"/>
      <c r="E1352" s="488"/>
      <c r="F1352" s="216" t="s">
        <v>189</v>
      </c>
      <c r="G1352" s="31"/>
      <c r="H1352" s="329"/>
      <c r="I1352" s="31"/>
      <c r="J1352" s="329"/>
    </row>
    <row r="1353" spans="2:10" ht="23.4">
      <c r="B1353" s="221">
        <v>21020301</v>
      </c>
      <c r="C1353" s="164" t="s">
        <v>643</v>
      </c>
      <c r="D1353" s="25"/>
      <c r="E1353" s="488"/>
      <c r="F1353" s="53" t="s">
        <v>174</v>
      </c>
      <c r="G1353" s="330"/>
      <c r="H1353" s="331"/>
      <c r="I1353" s="330"/>
      <c r="J1353" s="331"/>
    </row>
    <row r="1354" spans="2:10" ht="23.4">
      <c r="B1354" s="221">
        <v>21020302</v>
      </c>
      <c r="C1354" s="164" t="s">
        <v>643</v>
      </c>
      <c r="D1354" s="25"/>
      <c r="E1354" s="488"/>
      <c r="F1354" s="53" t="s">
        <v>175</v>
      </c>
      <c r="G1354" s="330"/>
      <c r="H1354" s="331"/>
      <c r="I1354" s="330"/>
      <c r="J1354" s="331"/>
    </row>
    <row r="1355" spans="2:10" ht="23.4">
      <c r="B1355" s="221">
        <v>21020303</v>
      </c>
      <c r="C1355" s="164" t="s">
        <v>643</v>
      </c>
      <c r="D1355" s="25"/>
      <c r="E1355" s="488"/>
      <c r="F1355" s="53" t="s">
        <v>176</v>
      </c>
      <c r="G1355" s="330"/>
      <c r="H1355" s="331"/>
      <c r="I1355" s="330"/>
      <c r="J1355" s="331"/>
    </row>
    <row r="1356" spans="2:10" ht="23.4">
      <c r="B1356" s="221">
        <v>21020304</v>
      </c>
      <c r="C1356" s="164" t="s">
        <v>643</v>
      </c>
      <c r="D1356" s="25"/>
      <c r="E1356" s="488"/>
      <c r="F1356" s="53" t="s">
        <v>177</v>
      </c>
      <c r="G1356" s="330"/>
      <c r="H1356" s="331"/>
      <c r="I1356" s="330"/>
      <c r="J1356" s="331"/>
    </row>
    <row r="1357" spans="2:10" ht="23.4">
      <c r="B1357" s="221">
        <v>21020312</v>
      </c>
      <c r="C1357" s="164" t="s">
        <v>643</v>
      </c>
      <c r="D1357" s="25"/>
      <c r="E1357" s="488"/>
      <c r="F1357" s="53" t="s">
        <v>180</v>
      </c>
      <c r="G1357" s="330"/>
      <c r="H1357" s="331"/>
      <c r="I1357" s="330"/>
      <c r="J1357" s="331"/>
    </row>
    <row r="1358" spans="2:10" ht="23.4">
      <c r="B1358" s="221">
        <v>21020315</v>
      </c>
      <c r="C1358" s="164" t="s">
        <v>643</v>
      </c>
      <c r="D1358" s="25"/>
      <c r="E1358" s="488"/>
      <c r="F1358" s="53" t="s">
        <v>183</v>
      </c>
      <c r="G1358" s="330"/>
      <c r="H1358" s="331"/>
      <c r="I1358" s="330"/>
      <c r="J1358" s="331"/>
    </row>
    <row r="1359" spans="2:10" ht="23.4">
      <c r="B1359" s="221">
        <v>21020314</v>
      </c>
      <c r="C1359" s="164" t="s">
        <v>643</v>
      </c>
      <c r="D1359" s="25"/>
      <c r="E1359" s="488"/>
      <c r="F1359" s="53" t="s">
        <v>518</v>
      </c>
      <c r="G1359" s="330"/>
      <c r="H1359" s="331"/>
      <c r="I1359" s="330"/>
      <c r="J1359" s="331"/>
    </row>
    <row r="1360" spans="2:10" ht="23.4">
      <c r="B1360" s="221">
        <v>21020305</v>
      </c>
      <c r="C1360" s="164" t="s">
        <v>643</v>
      </c>
      <c r="D1360" s="25"/>
      <c r="E1360" s="488"/>
      <c r="F1360" s="53" t="s">
        <v>519</v>
      </c>
      <c r="G1360" s="330"/>
      <c r="H1360" s="331"/>
      <c r="I1360" s="330"/>
      <c r="J1360" s="331"/>
    </row>
    <row r="1361" spans="2:10" ht="23.4">
      <c r="B1361" s="221">
        <v>21020306</v>
      </c>
      <c r="C1361" s="164" t="s">
        <v>643</v>
      </c>
      <c r="D1361" s="25"/>
      <c r="E1361" s="488"/>
      <c r="F1361" s="53" t="s">
        <v>520</v>
      </c>
      <c r="G1361" s="330"/>
      <c r="H1361" s="331"/>
      <c r="I1361" s="330"/>
      <c r="J1361" s="331"/>
    </row>
    <row r="1362" spans="2:10" ht="24" thickBot="1">
      <c r="B1362" s="319">
        <v>21020400</v>
      </c>
      <c r="C1362" s="164"/>
      <c r="D1362" s="77"/>
      <c r="E1362" s="488"/>
      <c r="F1362" s="216" t="s">
        <v>190</v>
      </c>
      <c r="G1362" s="31"/>
      <c r="H1362" s="51"/>
      <c r="I1362" s="31"/>
      <c r="J1362" s="51"/>
    </row>
    <row r="1363" spans="2:10" ht="24" thickBot="1">
      <c r="B1363" s="320">
        <v>21020401</v>
      </c>
      <c r="C1363" s="164" t="s">
        <v>643</v>
      </c>
      <c r="D1363" s="25"/>
      <c r="E1363" s="496">
        <v>31922905</v>
      </c>
      <c r="F1363" s="53" t="s">
        <v>174</v>
      </c>
      <c r="G1363" s="31"/>
      <c r="H1363" s="51"/>
      <c r="I1363" s="31"/>
      <c r="J1363" s="309">
        <v>214658</v>
      </c>
    </row>
    <row r="1364" spans="2:10" ht="24" thickBot="1">
      <c r="B1364" s="320">
        <v>21020402</v>
      </c>
      <c r="C1364" s="164" t="s">
        <v>643</v>
      </c>
      <c r="D1364" s="25"/>
      <c r="E1364" s="496">
        <v>31922905</v>
      </c>
      <c r="F1364" s="53" t="s">
        <v>175</v>
      </c>
      <c r="G1364" s="31"/>
      <c r="H1364" s="51"/>
      <c r="I1364" s="31"/>
      <c r="J1364" s="309">
        <v>122662</v>
      </c>
    </row>
    <row r="1365" spans="2:10" ht="24" thickBot="1">
      <c r="B1365" s="320">
        <v>21020403</v>
      </c>
      <c r="C1365" s="164" t="s">
        <v>643</v>
      </c>
      <c r="D1365" s="25"/>
      <c r="E1365" s="496">
        <v>31922905</v>
      </c>
      <c r="F1365" s="53" t="s">
        <v>176</v>
      </c>
      <c r="G1365" s="31"/>
      <c r="H1365" s="51"/>
      <c r="I1365" s="31"/>
      <c r="J1365" s="309">
        <v>8640</v>
      </c>
    </row>
    <row r="1366" spans="2:10" ht="24" thickBot="1">
      <c r="B1366" s="320">
        <v>21020404</v>
      </c>
      <c r="C1366" s="164" t="s">
        <v>643</v>
      </c>
      <c r="D1366" s="25"/>
      <c r="E1366" s="496">
        <v>31922905</v>
      </c>
      <c r="F1366" s="53" t="s">
        <v>177</v>
      </c>
      <c r="G1366" s="31"/>
      <c r="H1366" s="51"/>
      <c r="I1366" s="31"/>
      <c r="J1366" s="309">
        <v>30665</v>
      </c>
    </row>
    <row r="1367" spans="2:10" ht="24" thickBot="1">
      <c r="B1367" s="320" t="s">
        <v>529</v>
      </c>
      <c r="C1367" s="164" t="s">
        <v>643</v>
      </c>
      <c r="D1367" s="25"/>
      <c r="E1367" s="496">
        <v>31922905</v>
      </c>
      <c r="F1367" s="53" t="s">
        <v>180</v>
      </c>
      <c r="G1367" s="31"/>
      <c r="H1367" s="51"/>
      <c r="I1367" s="31"/>
      <c r="J1367" s="309"/>
    </row>
    <row r="1368" spans="2:10" ht="23.4">
      <c r="B1368" s="320">
        <v>21020415</v>
      </c>
      <c r="C1368" s="164" t="s">
        <v>643</v>
      </c>
      <c r="D1368" s="25"/>
      <c r="E1368" s="496">
        <v>31922905</v>
      </c>
      <c r="F1368" s="53" t="s">
        <v>183</v>
      </c>
      <c r="G1368" s="31"/>
      <c r="H1368" s="51"/>
      <c r="I1368" s="31"/>
      <c r="J1368" s="309">
        <v>54665</v>
      </c>
    </row>
    <row r="1369" spans="2:10" ht="24" thickBot="1">
      <c r="B1369" s="319">
        <v>21020500</v>
      </c>
      <c r="C1369" s="142"/>
      <c r="D1369" s="77"/>
      <c r="E1369" s="494"/>
      <c r="F1369" s="216" t="s">
        <v>191</v>
      </c>
      <c r="G1369" s="31"/>
      <c r="H1369" s="51"/>
      <c r="I1369" s="31"/>
      <c r="J1369" s="309"/>
    </row>
    <row r="1370" spans="2:10" ht="24" thickBot="1">
      <c r="B1370" s="320">
        <v>21020501</v>
      </c>
      <c r="C1370" s="164" t="s">
        <v>643</v>
      </c>
      <c r="D1370" s="25"/>
      <c r="E1370" s="496">
        <v>31922905</v>
      </c>
      <c r="F1370" s="53" t="s">
        <v>174</v>
      </c>
      <c r="G1370" s="31"/>
      <c r="H1370" s="51"/>
      <c r="I1370" s="31"/>
      <c r="J1370" s="309">
        <v>268744</v>
      </c>
    </row>
    <row r="1371" spans="2:10" ht="24" thickBot="1">
      <c r="B1371" s="321">
        <v>21020502</v>
      </c>
      <c r="C1371" s="164" t="s">
        <v>643</v>
      </c>
      <c r="D1371" s="225"/>
      <c r="E1371" s="496">
        <v>31922905</v>
      </c>
      <c r="F1371" s="53" t="s">
        <v>175</v>
      </c>
      <c r="G1371" s="31"/>
      <c r="H1371" s="51"/>
      <c r="I1371" s="31"/>
      <c r="J1371" s="309">
        <v>153578</v>
      </c>
    </row>
    <row r="1372" spans="2:10" ht="24" thickBot="1">
      <c r="B1372" s="321">
        <v>21020503</v>
      </c>
      <c r="C1372" s="164" t="s">
        <v>643</v>
      </c>
      <c r="D1372" s="225"/>
      <c r="E1372" s="496">
        <v>31922905</v>
      </c>
      <c r="F1372" s="53" t="s">
        <v>176</v>
      </c>
      <c r="G1372" s="31"/>
      <c r="H1372" s="51"/>
      <c r="I1372" s="31"/>
      <c r="J1372" s="51">
        <v>32400</v>
      </c>
    </row>
    <row r="1373" spans="2:10" ht="24" thickBot="1">
      <c r="B1373" s="321">
        <v>21020504</v>
      </c>
      <c r="C1373" s="164" t="s">
        <v>643</v>
      </c>
      <c r="D1373" s="225"/>
      <c r="E1373" s="496">
        <v>31922905</v>
      </c>
      <c r="F1373" s="53" t="s">
        <v>177</v>
      </c>
      <c r="G1373" s="31"/>
      <c r="H1373" s="51"/>
      <c r="I1373" s="31"/>
      <c r="J1373" s="51">
        <v>38390</v>
      </c>
    </row>
    <row r="1374" spans="2:10" ht="24" thickBot="1">
      <c r="B1374" s="321" t="s">
        <v>529</v>
      </c>
      <c r="C1374" s="164" t="s">
        <v>643</v>
      </c>
      <c r="D1374" s="225"/>
      <c r="E1374" s="496">
        <v>31922905</v>
      </c>
      <c r="F1374" s="53" t="s">
        <v>919</v>
      </c>
      <c r="G1374" s="31"/>
      <c r="H1374" s="51">
        <v>1470000</v>
      </c>
      <c r="I1374" s="31">
        <v>1230000</v>
      </c>
      <c r="J1374" s="51"/>
    </row>
    <row r="1375" spans="2:10" ht="23.4">
      <c r="B1375" s="321">
        <v>21020515</v>
      </c>
      <c r="C1375" s="164" t="s">
        <v>643</v>
      </c>
      <c r="D1375" s="225"/>
      <c r="E1375" s="496">
        <v>31922905</v>
      </c>
      <c r="F1375" s="53" t="s">
        <v>183</v>
      </c>
      <c r="G1375" s="31"/>
      <c r="H1375" s="51"/>
      <c r="I1375" s="31"/>
      <c r="J1375" s="51">
        <v>427886</v>
      </c>
    </row>
    <row r="1376" spans="2:10" ht="23.4">
      <c r="B1376" s="222">
        <v>21020600</v>
      </c>
      <c r="C1376" s="145"/>
      <c r="D1376" s="223"/>
      <c r="E1376" s="497"/>
      <c r="F1376" s="216" t="s">
        <v>192</v>
      </c>
      <c r="G1376" s="31"/>
      <c r="H1376" s="51"/>
      <c r="I1376" s="31"/>
      <c r="J1376" s="51"/>
    </row>
    <row r="1377" spans="2:10" ht="23.4">
      <c r="B1377" s="286">
        <v>21020605</v>
      </c>
      <c r="C1377" s="164" t="s">
        <v>643</v>
      </c>
      <c r="D1377" s="225"/>
      <c r="E1377" s="488"/>
      <c r="F1377" s="49" t="s">
        <v>195</v>
      </c>
      <c r="G1377" s="31"/>
      <c r="H1377" s="51"/>
      <c r="I1377" s="31"/>
      <c r="J1377" s="51"/>
    </row>
    <row r="1378" spans="2:10" ht="23.4">
      <c r="B1378" s="41">
        <v>22020000</v>
      </c>
      <c r="C1378" s="146"/>
      <c r="D1378" s="228"/>
      <c r="E1378" s="498"/>
      <c r="F1378" s="44" t="s">
        <v>200</v>
      </c>
      <c r="G1378" s="31"/>
      <c r="H1378" s="51"/>
      <c r="I1378" s="31"/>
      <c r="J1378" s="51"/>
    </row>
    <row r="1379" spans="2:10" ht="24" thickBot="1">
      <c r="B1379" s="41">
        <v>22020100</v>
      </c>
      <c r="C1379" s="146"/>
      <c r="D1379" s="228"/>
      <c r="E1379" s="498"/>
      <c r="F1379" s="44" t="s">
        <v>201</v>
      </c>
      <c r="G1379" s="31"/>
      <c r="H1379" s="51"/>
      <c r="I1379" s="31"/>
      <c r="J1379" s="51"/>
    </row>
    <row r="1380" spans="2:10" ht="24" thickBot="1">
      <c r="B1380" s="48">
        <v>22020102</v>
      </c>
      <c r="C1380" s="164" t="s">
        <v>643</v>
      </c>
      <c r="D1380" s="104"/>
      <c r="E1380" s="496">
        <v>31922905</v>
      </c>
      <c r="F1380" s="30" t="s">
        <v>203</v>
      </c>
      <c r="G1380" s="31">
        <v>83333.3</v>
      </c>
      <c r="H1380" s="51">
        <v>100000</v>
      </c>
      <c r="I1380" s="31"/>
      <c r="J1380" s="51">
        <v>100000</v>
      </c>
    </row>
    <row r="1381" spans="2:10" ht="23.4">
      <c r="B1381" s="48">
        <v>22020313</v>
      </c>
      <c r="C1381" s="164" t="s">
        <v>643</v>
      </c>
      <c r="D1381" s="104"/>
      <c r="E1381" s="496">
        <v>31922905</v>
      </c>
      <c r="F1381" s="30" t="s">
        <v>218</v>
      </c>
      <c r="G1381" s="31">
        <v>8333334</v>
      </c>
      <c r="H1381" s="51">
        <v>15000000</v>
      </c>
      <c r="I1381" s="31"/>
      <c r="J1381" s="51">
        <v>15000000</v>
      </c>
    </row>
    <row r="1382" spans="2:10" ht="23.4">
      <c r="B1382" s="41"/>
      <c r="C1382" s="146"/>
      <c r="D1382" s="228"/>
      <c r="E1382" s="498"/>
      <c r="F1382" s="44" t="s">
        <v>161</v>
      </c>
      <c r="G1382" s="65">
        <f>SUM(G1347:G1377)</f>
        <v>0</v>
      </c>
      <c r="H1382" s="65">
        <f>SUM(H1347:H1377)</f>
        <v>1470000</v>
      </c>
      <c r="I1382" s="65">
        <v>1230000</v>
      </c>
      <c r="J1382" s="65">
        <f>SUM(J1345:J1381)</f>
        <v>21243438</v>
      </c>
    </row>
    <row r="1383" spans="2:10" ht="24" thickBot="1">
      <c r="B1383" s="315"/>
      <c r="C1383" s="137"/>
      <c r="D1383" s="118"/>
      <c r="E1383" s="491"/>
      <c r="F1383" s="242" t="s">
        <v>200</v>
      </c>
      <c r="G1383" s="230">
        <f>SUM(G1380:G1381)</f>
        <v>8416667.3000000007</v>
      </c>
      <c r="H1383" s="230">
        <f>SUM(H1380:H1381)</f>
        <v>15100000</v>
      </c>
      <c r="I1383" s="230"/>
      <c r="J1383" s="230">
        <v>15100000</v>
      </c>
    </row>
    <row r="1384" spans="2:10" ht="24" thickBot="1">
      <c r="B1384" s="332"/>
      <c r="C1384" s="187"/>
      <c r="D1384" s="333"/>
      <c r="E1384" s="520"/>
      <c r="F1384" s="21" t="s">
        <v>292</v>
      </c>
      <c r="G1384" s="63">
        <f>G1382+G1383</f>
        <v>8416667.3000000007</v>
      </c>
      <c r="H1384" s="63">
        <f>H1382+H1383</f>
        <v>16570000</v>
      </c>
      <c r="I1384" s="63">
        <v>1230000</v>
      </c>
      <c r="J1384" s="63">
        <v>36343438</v>
      </c>
    </row>
    <row r="1385" spans="2:10" ht="25.2">
      <c r="B1385" s="721" t="s">
        <v>786</v>
      </c>
      <c r="C1385" s="722"/>
      <c r="D1385" s="722"/>
      <c r="E1385" s="722"/>
      <c r="F1385" s="722"/>
      <c r="G1385" s="722"/>
      <c r="H1385" s="722"/>
      <c r="I1385" s="722"/>
      <c r="J1385" s="723"/>
    </row>
    <row r="1386" spans="2:10" ht="27.9" customHeight="1">
      <c r="B1386" s="718" t="s">
        <v>479</v>
      </c>
      <c r="C1386" s="719"/>
      <c r="D1386" s="719"/>
      <c r="E1386" s="719"/>
      <c r="F1386" s="719"/>
      <c r="G1386" s="719"/>
      <c r="H1386" s="719"/>
      <c r="I1386" s="719"/>
      <c r="J1386" s="720"/>
    </row>
    <row r="1387" spans="2:10" ht="27.9" customHeight="1">
      <c r="B1387" s="718" t="s">
        <v>987</v>
      </c>
      <c r="C1387" s="719"/>
      <c r="D1387" s="719"/>
      <c r="E1387" s="719"/>
      <c r="F1387" s="719"/>
      <c r="G1387" s="719"/>
      <c r="H1387" s="719"/>
      <c r="I1387" s="719"/>
      <c r="J1387" s="720"/>
    </row>
    <row r="1388" spans="2:10" ht="27.9" customHeight="1" thickBot="1">
      <c r="B1388" s="724" t="s">
        <v>327</v>
      </c>
      <c r="C1388" s="724"/>
      <c r="D1388" s="724"/>
      <c r="E1388" s="724"/>
      <c r="F1388" s="724"/>
      <c r="G1388" s="724"/>
      <c r="H1388" s="724"/>
      <c r="I1388" s="724"/>
      <c r="J1388" s="724"/>
    </row>
    <row r="1389" spans="2:10" s="52" customFormat="1" ht="22.8" thickBot="1">
      <c r="B1389" s="737" t="s">
        <v>403</v>
      </c>
      <c r="C1389" s="738"/>
      <c r="D1389" s="738"/>
      <c r="E1389" s="738"/>
      <c r="F1389" s="738"/>
      <c r="G1389" s="738"/>
      <c r="H1389" s="738"/>
      <c r="I1389" s="738"/>
      <c r="J1389" s="739"/>
    </row>
    <row r="1390" spans="2:10" ht="39.75" customHeight="1" thickBot="1">
      <c r="B1390" s="334" t="s">
        <v>697</v>
      </c>
      <c r="C1390" s="128" t="s">
        <v>455</v>
      </c>
      <c r="D1390" s="335" t="s">
        <v>451</v>
      </c>
      <c r="E1390" s="521" t="s">
        <v>454</v>
      </c>
      <c r="F1390" s="336" t="s">
        <v>1</v>
      </c>
      <c r="G1390" s="20" t="s">
        <v>936</v>
      </c>
      <c r="H1390" s="20" t="s">
        <v>935</v>
      </c>
      <c r="I1390" s="20" t="s">
        <v>934</v>
      </c>
      <c r="J1390" s="20" t="s">
        <v>988</v>
      </c>
    </row>
    <row r="1391" spans="2:10" ht="27.9" customHeight="1" thickBot="1">
      <c r="B1391" s="337">
        <v>22400100101</v>
      </c>
      <c r="C1391" s="131" t="s">
        <v>643</v>
      </c>
      <c r="D1391" s="25"/>
      <c r="E1391" s="496">
        <v>31922905</v>
      </c>
      <c r="F1391" s="102" t="s">
        <v>366</v>
      </c>
      <c r="G1391" s="103">
        <f>G1457</f>
        <v>30055598.77</v>
      </c>
      <c r="H1391" s="103">
        <f>H1457</f>
        <v>38697565.439999998</v>
      </c>
      <c r="I1391" s="103">
        <v>31547827</v>
      </c>
      <c r="J1391" s="103">
        <v>43738813</v>
      </c>
    </row>
    <row r="1392" spans="2:10" ht="27.9" customHeight="1" thickBot="1">
      <c r="B1392" s="48">
        <v>22400100102</v>
      </c>
      <c r="C1392" s="131" t="s">
        <v>643</v>
      </c>
      <c r="D1392" s="25"/>
      <c r="E1392" s="496">
        <v>31922905</v>
      </c>
      <c r="F1392" s="53" t="s">
        <v>402</v>
      </c>
      <c r="G1392" s="105">
        <f>G1516</f>
        <v>94732063.090000004</v>
      </c>
      <c r="H1392" s="105">
        <f>H1516</f>
        <v>124999888.57000001</v>
      </c>
      <c r="I1392" s="105">
        <v>104245317</v>
      </c>
      <c r="J1392" s="105">
        <v>125853784</v>
      </c>
    </row>
    <row r="1393" spans="2:10" ht="24" thickBot="1">
      <c r="B1393" s="48">
        <v>22400100104</v>
      </c>
      <c r="C1393" s="131" t="s">
        <v>643</v>
      </c>
      <c r="D1393" s="25"/>
      <c r="E1393" s="496">
        <v>31922905</v>
      </c>
      <c r="F1393" s="53" t="s">
        <v>368</v>
      </c>
      <c r="G1393" s="105">
        <f>G1572</f>
        <v>24484593.600000001</v>
      </c>
      <c r="H1393" s="105">
        <f>H1572</f>
        <v>30660386.240000002</v>
      </c>
      <c r="I1393" s="105">
        <v>24535904</v>
      </c>
      <c r="J1393" s="105">
        <v>36668704</v>
      </c>
    </row>
    <row r="1394" spans="2:10" ht="24" thickBot="1">
      <c r="B1394" s="48">
        <v>22400100105</v>
      </c>
      <c r="C1394" s="131" t="s">
        <v>643</v>
      </c>
      <c r="D1394" s="25"/>
      <c r="E1394" s="496">
        <v>31922905</v>
      </c>
      <c r="F1394" s="53" t="s">
        <v>369</v>
      </c>
      <c r="G1394" s="105">
        <f>G1634</f>
        <v>41810249.359999999</v>
      </c>
      <c r="H1394" s="105">
        <f>H1634</f>
        <v>89610909.783266991</v>
      </c>
      <c r="I1394" s="105">
        <v>73981346</v>
      </c>
      <c r="J1394" s="105">
        <v>112393006</v>
      </c>
    </row>
    <row r="1395" spans="2:10" ht="24" thickBot="1">
      <c r="B1395" s="48">
        <v>22400100106</v>
      </c>
      <c r="C1395" s="131" t="s">
        <v>643</v>
      </c>
      <c r="D1395" s="25"/>
      <c r="E1395" s="496">
        <v>31922905</v>
      </c>
      <c r="F1395" s="53" t="s">
        <v>370</v>
      </c>
      <c r="G1395" s="105">
        <f>G1687</f>
        <v>29831906.589999996</v>
      </c>
      <c r="H1395" s="105">
        <f>H1687</f>
        <v>28261146.84</v>
      </c>
      <c r="I1395" s="105">
        <v>9215111</v>
      </c>
      <c r="J1395" s="105">
        <v>28739766</v>
      </c>
    </row>
    <row r="1396" spans="2:10" ht="23.4">
      <c r="B1396" s="338">
        <v>22400100107</v>
      </c>
      <c r="C1396" s="131" t="s">
        <v>643</v>
      </c>
      <c r="D1396" s="25"/>
      <c r="E1396" s="496">
        <v>31922905</v>
      </c>
      <c r="F1396" s="293" t="s">
        <v>371</v>
      </c>
      <c r="G1396" s="294">
        <f>G1745</f>
        <v>6120000</v>
      </c>
      <c r="H1396" s="294">
        <f>H1745</f>
        <v>8000000</v>
      </c>
      <c r="I1396" s="294">
        <v>3000000</v>
      </c>
      <c r="J1396" s="294">
        <v>3000000</v>
      </c>
    </row>
    <row r="1397" spans="2:10" ht="23.4">
      <c r="B1397" s="48"/>
      <c r="C1397" s="131"/>
      <c r="D1397" s="104"/>
      <c r="E1397" s="488"/>
      <c r="F1397" s="53"/>
      <c r="G1397" s="105"/>
      <c r="H1397" s="105"/>
      <c r="I1397" s="105"/>
      <c r="J1397" s="339"/>
    </row>
    <row r="1398" spans="2:10" ht="24" thickBot="1">
      <c r="B1398" s="338"/>
      <c r="C1398" s="190"/>
      <c r="D1398" s="340"/>
      <c r="E1398" s="522"/>
      <c r="F1398" s="293"/>
      <c r="G1398" s="294"/>
      <c r="H1398" s="294"/>
      <c r="I1398" s="294"/>
      <c r="J1398" s="341"/>
    </row>
    <row r="1399" spans="2:10" ht="24" thickBot="1">
      <c r="B1399" s="60"/>
      <c r="C1399" s="159"/>
      <c r="D1399" s="254"/>
      <c r="E1399" s="503"/>
      <c r="F1399" s="255" t="s">
        <v>292</v>
      </c>
      <c r="G1399" s="112">
        <f>SUM(G1391:G1396)</f>
        <v>227034411.41</v>
      </c>
      <c r="H1399" s="112">
        <f>SUM(H1391:H1396)</f>
        <v>320229896.87326699</v>
      </c>
      <c r="I1399" s="112">
        <v>246525505</v>
      </c>
      <c r="J1399" s="112">
        <v>350394073</v>
      </c>
    </row>
    <row r="1400" spans="2:10" ht="22.2">
      <c r="B1400" s="749" t="s">
        <v>500</v>
      </c>
      <c r="C1400" s="750"/>
      <c r="D1400" s="750"/>
      <c r="E1400" s="750"/>
      <c r="F1400" s="750"/>
      <c r="G1400" s="750"/>
      <c r="H1400" s="750"/>
      <c r="I1400" s="750"/>
      <c r="J1400" s="751"/>
    </row>
    <row r="1401" spans="2:10" ht="23.4">
      <c r="B1401" s="41"/>
      <c r="C1401" s="146"/>
      <c r="D1401" s="228"/>
      <c r="E1401" s="498"/>
      <c r="F1401" s="229" t="s">
        <v>161</v>
      </c>
      <c r="G1401" s="266">
        <f>G1455+G1514+G1570+G1632+G1685+G1743</f>
        <v>47108812.410000004</v>
      </c>
      <c r="H1401" s="266">
        <f>H1455+H1514+H1570+H1632+H1685+H1743</f>
        <v>55130411.923266999</v>
      </c>
      <c r="I1401" s="266">
        <v>41305505</v>
      </c>
      <c r="J1401" s="266">
        <v>57094073</v>
      </c>
    </row>
    <row r="1402" spans="2:10" ht="24" thickBot="1">
      <c r="B1402" s="342"/>
      <c r="C1402" s="191"/>
      <c r="D1402" s="343"/>
      <c r="E1402" s="523"/>
      <c r="F1402" s="344" t="s">
        <v>200</v>
      </c>
      <c r="G1402" s="345">
        <f>G1456+G1515+G1571+G1633+G1686+G1744</f>
        <v>173805599</v>
      </c>
      <c r="H1402" s="345">
        <f>H1456+H1515+H1571+H1633+H1686+H1744</f>
        <v>257099484.94999999</v>
      </c>
      <c r="I1402" s="345">
        <v>205220000</v>
      </c>
      <c r="J1402" s="345">
        <v>293300000</v>
      </c>
    </row>
    <row r="1403" spans="2:10" ht="24" thickBot="1">
      <c r="B1403" s="346"/>
      <c r="C1403" s="192"/>
      <c r="D1403" s="347"/>
      <c r="E1403" s="524"/>
      <c r="F1403" s="348" t="s">
        <v>292</v>
      </c>
      <c r="G1403" s="349">
        <f>G1401+G1402</f>
        <v>220914411.41</v>
      </c>
      <c r="H1403" s="349">
        <f>H1401+H1402</f>
        <v>312229896.87326699</v>
      </c>
      <c r="I1403" s="349">
        <v>246525505</v>
      </c>
      <c r="J1403" s="349">
        <v>350394073</v>
      </c>
    </row>
    <row r="1404" spans="2:10" ht="25.2">
      <c r="B1404" s="721" t="s">
        <v>786</v>
      </c>
      <c r="C1404" s="722"/>
      <c r="D1404" s="722"/>
      <c r="E1404" s="722"/>
      <c r="F1404" s="722"/>
      <c r="G1404" s="722"/>
      <c r="H1404" s="722"/>
      <c r="I1404" s="722"/>
      <c r="J1404" s="723"/>
    </row>
    <row r="1405" spans="2:10" ht="27.9" customHeight="1">
      <c r="B1405" s="718" t="s">
        <v>479</v>
      </c>
      <c r="C1405" s="719"/>
      <c r="D1405" s="719"/>
      <c r="E1405" s="719"/>
      <c r="F1405" s="719"/>
      <c r="G1405" s="719"/>
      <c r="H1405" s="719"/>
      <c r="I1405" s="719"/>
      <c r="J1405" s="720"/>
    </row>
    <row r="1406" spans="2:10" ht="18.75" customHeight="1">
      <c r="B1406" s="718" t="s">
        <v>987</v>
      </c>
      <c r="C1406" s="719"/>
      <c r="D1406" s="719"/>
      <c r="E1406" s="719"/>
      <c r="F1406" s="719"/>
      <c r="G1406" s="719"/>
      <c r="H1406" s="719"/>
      <c r="I1406" s="719"/>
      <c r="J1406" s="720"/>
    </row>
    <row r="1407" spans="2:10" ht="22.8" thickBot="1">
      <c r="B1407" s="724" t="s">
        <v>273</v>
      </c>
      <c r="C1407" s="724"/>
      <c r="D1407" s="724"/>
      <c r="E1407" s="724"/>
      <c r="F1407" s="724"/>
      <c r="G1407" s="724"/>
      <c r="H1407" s="724"/>
      <c r="I1407" s="724"/>
      <c r="J1407" s="724"/>
    </row>
    <row r="1408" spans="2:10" s="52" customFormat="1" ht="22.8" thickBot="1">
      <c r="B1408" s="740" t="s">
        <v>404</v>
      </c>
      <c r="C1408" s="741"/>
      <c r="D1408" s="741"/>
      <c r="E1408" s="741"/>
      <c r="F1408" s="741"/>
      <c r="G1408" s="741"/>
      <c r="H1408" s="741"/>
      <c r="I1408" s="741"/>
      <c r="J1408" s="742"/>
    </row>
    <row r="1409" spans="2:10" ht="40.799999999999997" customHeight="1" thickBot="1">
      <c r="B1409" s="20" t="s">
        <v>459</v>
      </c>
      <c r="C1409" s="128" t="s">
        <v>455</v>
      </c>
      <c r="D1409" s="99" t="s">
        <v>451</v>
      </c>
      <c r="E1409" s="487" t="s">
        <v>454</v>
      </c>
      <c r="F1409" s="100" t="s">
        <v>1</v>
      </c>
      <c r="G1409" s="20" t="s">
        <v>936</v>
      </c>
      <c r="H1409" s="20" t="s">
        <v>935</v>
      </c>
      <c r="I1409" s="20" t="s">
        <v>934</v>
      </c>
      <c r="J1409" s="20" t="s">
        <v>988</v>
      </c>
    </row>
    <row r="1410" spans="2:10" ht="24.9" customHeight="1">
      <c r="B1410" s="350">
        <v>20000000</v>
      </c>
      <c r="C1410" s="193"/>
      <c r="D1410" s="351"/>
      <c r="E1410" s="525"/>
      <c r="F1410" s="237" t="s">
        <v>160</v>
      </c>
      <c r="G1410" s="238"/>
      <c r="H1410" s="239"/>
      <c r="I1410" s="238"/>
      <c r="J1410" s="239"/>
    </row>
    <row r="1411" spans="2:10" ht="24.9" customHeight="1">
      <c r="B1411" s="320">
        <v>21000000</v>
      </c>
      <c r="C1411" s="154"/>
      <c r="D1411" s="25"/>
      <c r="E1411" s="505"/>
      <c r="F1411" s="216" t="s">
        <v>161</v>
      </c>
      <c r="G1411" s="208"/>
      <c r="H1411" s="217"/>
      <c r="I1411" s="208"/>
      <c r="J1411" s="217"/>
    </row>
    <row r="1412" spans="2:10" ht="24.9" customHeight="1" thickBot="1">
      <c r="B1412" s="320">
        <v>21010000</v>
      </c>
      <c r="C1412" s="154"/>
      <c r="D1412" s="25"/>
      <c r="E1412" s="505"/>
      <c r="F1412" s="216" t="s">
        <v>162</v>
      </c>
      <c r="G1412" s="208"/>
      <c r="H1412" s="217"/>
      <c r="I1412" s="208"/>
      <c r="J1412" s="217"/>
    </row>
    <row r="1413" spans="2:10" ht="24.9" customHeight="1" thickBot="1">
      <c r="B1413" s="320">
        <v>21010103</v>
      </c>
      <c r="C1413" s="164" t="s">
        <v>643</v>
      </c>
      <c r="D1413" s="25"/>
      <c r="E1413" s="496">
        <v>31922905</v>
      </c>
      <c r="F1413" s="49" t="s">
        <v>164</v>
      </c>
      <c r="G1413" s="208">
        <v>940600.15</v>
      </c>
      <c r="H1413" s="217">
        <v>1171076.1299999999</v>
      </c>
      <c r="I1413" s="208">
        <v>878307.09</v>
      </c>
      <c r="J1413" s="217">
        <v>2131000</v>
      </c>
    </row>
    <row r="1414" spans="2:10" ht="24.9" customHeight="1" thickBot="1">
      <c r="B1414" s="320">
        <v>21010104</v>
      </c>
      <c r="C1414" s="164" t="s">
        <v>643</v>
      </c>
      <c r="D1414" s="25"/>
      <c r="E1414" s="496">
        <v>31922905</v>
      </c>
      <c r="F1414" s="49" t="s">
        <v>165</v>
      </c>
      <c r="G1414" s="208">
        <v>590215</v>
      </c>
      <c r="H1414" s="217">
        <v>678074.28</v>
      </c>
      <c r="I1414" s="208">
        <v>452300</v>
      </c>
      <c r="J1414" s="217">
        <v>1158074</v>
      </c>
    </row>
    <row r="1415" spans="2:10" ht="24.9" customHeight="1" thickBot="1">
      <c r="B1415" s="320" t="s">
        <v>698</v>
      </c>
      <c r="C1415" s="164" t="s">
        <v>643</v>
      </c>
      <c r="D1415" s="25"/>
      <c r="E1415" s="496">
        <v>31922905</v>
      </c>
      <c r="F1415" s="49" t="s">
        <v>166</v>
      </c>
      <c r="G1415" s="208">
        <v>960225.15</v>
      </c>
      <c r="H1415" s="217">
        <v>1436709.43</v>
      </c>
      <c r="I1415" s="208">
        <v>890200</v>
      </c>
      <c r="J1415" s="217">
        <v>2396709</v>
      </c>
    </row>
    <row r="1416" spans="2:10" ht="24.9" customHeight="1" thickBot="1">
      <c r="B1416" s="221">
        <v>21010106</v>
      </c>
      <c r="C1416" s="164" t="s">
        <v>643</v>
      </c>
      <c r="D1416" s="25"/>
      <c r="E1416" s="496">
        <v>31922905</v>
      </c>
      <c r="F1416" s="49" t="s">
        <v>167</v>
      </c>
      <c r="G1416" s="208"/>
      <c r="H1416" s="217"/>
      <c r="I1416" s="208"/>
      <c r="J1416" s="217"/>
    </row>
    <row r="1417" spans="2:10" ht="24.9" customHeight="1">
      <c r="B1417" s="240"/>
      <c r="C1417" s="164" t="s">
        <v>643</v>
      </c>
      <c r="D1417" s="25"/>
      <c r="E1417" s="496">
        <v>31922905</v>
      </c>
      <c r="F1417" s="53" t="s">
        <v>679</v>
      </c>
      <c r="G1417" s="208"/>
      <c r="H1417" s="217"/>
      <c r="I1417" s="208"/>
      <c r="J1417" s="217"/>
    </row>
    <row r="1418" spans="2:10" ht="24.9" customHeight="1" thickBot="1">
      <c r="B1418" s="320">
        <v>21020300</v>
      </c>
      <c r="C1418" s="154"/>
      <c r="D1418" s="25"/>
      <c r="E1418" s="505"/>
      <c r="F1418" s="216" t="s">
        <v>189</v>
      </c>
      <c r="G1418" s="208"/>
      <c r="H1418" s="217"/>
      <c r="I1418" s="208"/>
      <c r="J1418" s="217"/>
    </row>
    <row r="1419" spans="2:10" ht="24.9" customHeight="1" thickBot="1">
      <c r="B1419" s="320">
        <v>21020301</v>
      </c>
      <c r="C1419" s="164" t="s">
        <v>643</v>
      </c>
      <c r="D1419" s="25"/>
      <c r="E1419" s="496">
        <v>31922905</v>
      </c>
      <c r="F1419" s="53" t="s">
        <v>174</v>
      </c>
      <c r="G1419" s="208">
        <v>300350</v>
      </c>
      <c r="H1419" s="217">
        <v>312511.21000000002</v>
      </c>
      <c r="I1419" s="208">
        <v>290100</v>
      </c>
      <c r="J1419" s="217">
        <v>330420</v>
      </c>
    </row>
    <row r="1420" spans="2:10" ht="24.9" customHeight="1" thickBot="1">
      <c r="B1420" s="320">
        <v>21020302</v>
      </c>
      <c r="C1420" s="164" t="s">
        <v>643</v>
      </c>
      <c r="D1420" s="25"/>
      <c r="E1420" s="496">
        <v>31922905</v>
      </c>
      <c r="F1420" s="53" t="s">
        <v>175</v>
      </c>
      <c r="G1420" s="208">
        <v>175250.15</v>
      </c>
      <c r="H1420" s="217">
        <v>178560.86</v>
      </c>
      <c r="I1420" s="208">
        <v>121200</v>
      </c>
      <c r="J1420" s="217">
        <v>210900</v>
      </c>
    </row>
    <row r="1421" spans="2:10" ht="24.9" customHeight="1" thickBot="1">
      <c r="B1421" s="320">
        <v>21020303</v>
      </c>
      <c r="C1421" s="164" t="s">
        <v>643</v>
      </c>
      <c r="D1421" s="25"/>
      <c r="E1421" s="496">
        <v>31922905</v>
      </c>
      <c r="F1421" s="53" t="s">
        <v>176</v>
      </c>
      <c r="G1421" s="208">
        <v>10200.200000000001</v>
      </c>
      <c r="H1421" s="217">
        <v>10454.4</v>
      </c>
      <c r="I1421" s="208">
        <v>7100</v>
      </c>
      <c r="J1421" s="217">
        <v>15300</v>
      </c>
    </row>
    <row r="1422" spans="2:10" ht="24.9" customHeight="1" thickBot="1">
      <c r="B1422" s="320">
        <v>21020304</v>
      </c>
      <c r="C1422" s="164" t="s">
        <v>643</v>
      </c>
      <c r="D1422" s="25"/>
      <c r="E1422" s="496">
        <v>31922905</v>
      </c>
      <c r="F1422" s="53" t="s">
        <v>177</v>
      </c>
      <c r="G1422" s="208">
        <v>44560.13</v>
      </c>
      <c r="H1422" s="217">
        <v>44640.13</v>
      </c>
      <c r="I1422" s="208">
        <v>26700</v>
      </c>
      <c r="J1422" s="217">
        <v>66800</v>
      </c>
    </row>
    <row r="1423" spans="2:10" ht="24.9" customHeight="1" thickBot="1">
      <c r="B1423" s="320">
        <v>21020312</v>
      </c>
      <c r="C1423" s="164" t="s">
        <v>643</v>
      </c>
      <c r="D1423" s="25"/>
      <c r="E1423" s="496">
        <v>31922905</v>
      </c>
      <c r="F1423" s="53" t="s">
        <v>180</v>
      </c>
      <c r="G1423" s="208"/>
      <c r="H1423" s="217"/>
      <c r="I1423" s="208"/>
      <c r="J1423" s="217"/>
    </row>
    <row r="1424" spans="2:10" ht="24.9" customHeight="1" thickBot="1">
      <c r="B1424" s="320">
        <v>21020315</v>
      </c>
      <c r="C1424" s="164" t="s">
        <v>643</v>
      </c>
      <c r="D1424" s="25"/>
      <c r="E1424" s="496">
        <v>31922905</v>
      </c>
      <c r="F1424" s="53" t="s">
        <v>183</v>
      </c>
      <c r="G1424" s="208"/>
      <c r="H1424" s="217"/>
      <c r="I1424" s="208"/>
      <c r="J1424" s="217"/>
    </row>
    <row r="1425" spans="2:10" ht="24.9" customHeight="1" thickBot="1">
      <c r="B1425" s="320" t="s">
        <v>530</v>
      </c>
      <c r="C1425" s="164" t="s">
        <v>643</v>
      </c>
      <c r="D1425" s="25"/>
      <c r="E1425" s="496">
        <v>31922905</v>
      </c>
      <c r="F1425" s="53" t="s">
        <v>518</v>
      </c>
      <c r="G1425" s="208"/>
      <c r="H1425" s="217"/>
      <c r="I1425" s="208"/>
      <c r="J1425" s="217"/>
    </row>
    <row r="1426" spans="2:10" ht="24.9" customHeight="1" thickBot="1">
      <c r="B1426" s="320" t="s">
        <v>531</v>
      </c>
      <c r="C1426" s="164" t="s">
        <v>643</v>
      </c>
      <c r="D1426" s="25"/>
      <c r="E1426" s="496">
        <v>31922905</v>
      </c>
      <c r="F1426" s="53" t="s">
        <v>519</v>
      </c>
      <c r="G1426" s="208"/>
      <c r="H1426" s="217"/>
      <c r="I1426" s="208"/>
      <c r="J1426" s="217"/>
    </row>
    <row r="1427" spans="2:10" ht="24.9" customHeight="1">
      <c r="B1427" s="320" t="s">
        <v>532</v>
      </c>
      <c r="C1427" s="164" t="s">
        <v>643</v>
      </c>
      <c r="D1427" s="25"/>
      <c r="E1427" s="496">
        <v>31922905</v>
      </c>
      <c r="F1427" s="53" t="s">
        <v>520</v>
      </c>
      <c r="G1427" s="208"/>
      <c r="H1427" s="217"/>
      <c r="I1427" s="208"/>
      <c r="J1427" s="217"/>
    </row>
    <row r="1428" spans="2:10" ht="24.9" customHeight="1" thickBot="1">
      <c r="B1428" s="320">
        <v>21020400</v>
      </c>
      <c r="C1428" s="154"/>
      <c r="D1428" s="25"/>
      <c r="E1428" s="505"/>
      <c r="F1428" s="216" t="s">
        <v>190</v>
      </c>
      <c r="G1428" s="208"/>
      <c r="H1428" s="217"/>
      <c r="I1428" s="208"/>
      <c r="J1428" s="217"/>
    </row>
    <row r="1429" spans="2:10" ht="24.9" customHeight="1" thickBot="1">
      <c r="B1429" s="320">
        <v>21020401</v>
      </c>
      <c r="C1429" s="164" t="s">
        <v>643</v>
      </c>
      <c r="D1429" s="25"/>
      <c r="E1429" s="496">
        <v>31922905</v>
      </c>
      <c r="F1429" s="53" t="s">
        <v>174</v>
      </c>
      <c r="G1429" s="208">
        <v>103170</v>
      </c>
      <c r="H1429" s="217">
        <v>103180</v>
      </c>
      <c r="I1429" s="208">
        <v>92100</v>
      </c>
      <c r="J1429" s="217">
        <v>126900</v>
      </c>
    </row>
    <row r="1430" spans="2:10" ht="24.9" customHeight="1" thickBot="1">
      <c r="B1430" s="320">
        <v>21020402</v>
      </c>
      <c r="C1430" s="164" t="s">
        <v>643</v>
      </c>
      <c r="D1430" s="25"/>
      <c r="E1430" s="496">
        <v>31922905</v>
      </c>
      <c r="F1430" s="53" t="s">
        <v>175</v>
      </c>
      <c r="G1430" s="208">
        <v>59205.05</v>
      </c>
      <c r="H1430" s="217">
        <v>59253.5</v>
      </c>
      <c r="I1430" s="208">
        <v>38400</v>
      </c>
      <c r="J1430" s="217">
        <v>70200</v>
      </c>
    </row>
    <row r="1431" spans="2:10" ht="24.9" customHeight="1" thickBot="1">
      <c r="B1431" s="320">
        <v>21020403</v>
      </c>
      <c r="C1431" s="164" t="s">
        <v>643</v>
      </c>
      <c r="D1431" s="25"/>
      <c r="E1431" s="496">
        <v>31922905</v>
      </c>
      <c r="F1431" s="53" t="s">
        <v>176</v>
      </c>
      <c r="G1431" s="208">
        <v>9147.2000000000007</v>
      </c>
      <c r="H1431" s="217">
        <v>9147.6</v>
      </c>
      <c r="I1431" s="208">
        <v>6100</v>
      </c>
      <c r="J1431" s="217">
        <v>12600</v>
      </c>
    </row>
    <row r="1432" spans="2:10" ht="24.9" customHeight="1" thickBot="1">
      <c r="B1432" s="320">
        <v>21020404</v>
      </c>
      <c r="C1432" s="164" t="s">
        <v>643</v>
      </c>
      <c r="D1432" s="25"/>
      <c r="E1432" s="496">
        <v>31922905</v>
      </c>
      <c r="F1432" s="53" t="s">
        <v>177</v>
      </c>
      <c r="G1432" s="208">
        <v>146630</v>
      </c>
      <c r="H1432" s="217">
        <v>146630.12</v>
      </c>
      <c r="I1432" s="208">
        <v>110200</v>
      </c>
      <c r="J1432" s="217">
        <v>162700</v>
      </c>
    </row>
    <row r="1433" spans="2:10" ht="24.9" customHeight="1" thickBot="1">
      <c r="B1433" s="320">
        <v>21020412</v>
      </c>
      <c r="C1433" s="164" t="s">
        <v>643</v>
      </c>
      <c r="D1433" s="25"/>
      <c r="E1433" s="496">
        <v>31922905</v>
      </c>
      <c r="F1433" s="53" t="s">
        <v>180</v>
      </c>
      <c r="G1433" s="208"/>
      <c r="H1433" s="217"/>
      <c r="I1433" s="208"/>
      <c r="J1433" s="217"/>
    </row>
    <row r="1434" spans="2:10" ht="24.9" customHeight="1">
      <c r="B1434" s="320">
        <v>21020415</v>
      </c>
      <c r="C1434" s="164" t="s">
        <v>643</v>
      </c>
      <c r="D1434" s="25"/>
      <c r="E1434" s="496">
        <v>31922905</v>
      </c>
      <c r="F1434" s="53" t="s">
        <v>183</v>
      </c>
      <c r="G1434" s="208">
        <v>43760.1</v>
      </c>
      <c r="H1434" s="217">
        <v>43780.12</v>
      </c>
      <c r="I1434" s="208">
        <v>20720</v>
      </c>
      <c r="J1434" s="217">
        <v>48300</v>
      </c>
    </row>
    <row r="1435" spans="2:10" ht="24.9" customHeight="1" thickBot="1">
      <c r="B1435" s="319">
        <v>21020500</v>
      </c>
      <c r="C1435" s="142"/>
      <c r="D1435" s="77"/>
      <c r="E1435" s="494"/>
      <c r="F1435" s="216" t="s">
        <v>191</v>
      </c>
      <c r="G1435" s="208"/>
      <c r="H1435" s="217"/>
      <c r="I1435" s="208"/>
      <c r="J1435" s="217"/>
    </row>
    <row r="1436" spans="2:10" ht="24.9" customHeight="1" thickBot="1">
      <c r="B1436" s="320">
        <v>21020501</v>
      </c>
      <c r="C1436" s="164" t="s">
        <v>643</v>
      </c>
      <c r="D1436" s="25"/>
      <c r="E1436" s="496">
        <v>31922905</v>
      </c>
      <c r="F1436" s="53" t="s">
        <v>174</v>
      </c>
      <c r="G1436" s="208">
        <v>395361.1</v>
      </c>
      <c r="H1436" s="217">
        <v>405351.11</v>
      </c>
      <c r="I1436" s="208">
        <v>301100</v>
      </c>
      <c r="J1436" s="217">
        <v>420100</v>
      </c>
    </row>
    <row r="1437" spans="2:10" ht="24.9" customHeight="1" thickBot="1">
      <c r="B1437" s="321">
        <v>21020502</v>
      </c>
      <c r="C1437" s="164" t="s">
        <v>643</v>
      </c>
      <c r="D1437" s="225"/>
      <c r="E1437" s="496">
        <v>31922905</v>
      </c>
      <c r="F1437" s="53" t="s">
        <v>175</v>
      </c>
      <c r="G1437" s="208">
        <v>230519.2</v>
      </c>
      <c r="H1437" s="217">
        <v>231629.21</v>
      </c>
      <c r="I1437" s="208">
        <v>190800</v>
      </c>
      <c r="J1437" s="217">
        <v>250300</v>
      </c>
    </row>
    <row r="1438" spans="2:10" ht="24.9" customHeight="1" thickBot="1">
      <c r="B1438" s="321">
        <v>21020503</v>
      </c>
      <c r="C1438" s="164" t="s">
        <v>643</v>
      </c>
      <c r="D1438" s="225"/>
      <c r="E1438" s="496">
        <v>31922905</v>
      </c>
      <c r="F1438" s="53" t="s">
        <v>176</v>
      </c>
      <c r="G1438" s="208">
        <v>39100</v>
      </c>
      <c r="H1438" s="217">
        <v>39204</v>
      </c>
      <c r="I1438" s="208">
        <v>20100</v>
      </c>
      <c r="J1438" s="217">
        <v>49200</v>
      </c>
    </row>
    <row r="1439" spans="2:10" ht="24.9" customHeight="1" thickBot="1">
      <c r="B1439" s="321">
        <v>21020504</v>
      </c>
      <c r="C1439" s="164" t="s">
        <v>643</v>
      </c>
      <c r="D1439" s="225"/>
      <c r="E1439" s="496">
        <v>31922905</v>
      </c>
      <c r="F1439" s="53" t="s">
        <v>177</v>
      </c>
      <c r="G1439" s="208">
        <v>57200.12</v>
      </c>
      <c r="H1439" s="217">
        <v>58176.12</v>
      </c>
      <c r="I1439" s="208">
        <v>32300</v>
      </c>
      <c r="J1439" s="217">
        <v>69200</v>
      </c>
    </row>
    <row r="1440" spans="2:10" ht="24.9" customHeight="1" thickBot="1">
      <c r="B1440" s="321" t="s">
        <v>529</v>
      </c>
      <c r="C1440" s="164" t="s">
        <v>643</v>
      </c>
      <c r="D1440" s="225"/>
      <c r="E1440" s="496">
        <v>31922905</v>
      </c>
      <c r="F1440" s="53" t="s">
        <v>926</v>
      </c>
      <c r="G1440" s="208"/>
      <c r="H1440" s="217">
        <v>2940000</v>
      </c>
      <c r="I1440" s="208"/>
      <c r="J1440" s="217"/>
    </row>
    <row r="1441" spans="2:10" ht="24.9" customHeight="1">
      <c r="B1441" s="321">
        <v>21020515</v>
      </c>
      <c r="C1441" s="164" t="s">
        <v>643</v>
      </c>
      <c r="D1441" s="225"/>
      <c r="E1441" s="496">
        <v>31922905</v>
      </c>
      <c r="F1441" s="53" t="s">
        <v>183</v>
      </c>
      <c r="G1441" s="208">
        <v>500105.22</v>
      </c>
      <c r="H1441" s="217">
        <v>529187.22</v>
      </c>
      <c r="I1441" s="208">
        <v>320100</v>
      </c>
      <c r="J1441" s="217">
        <v>720110</v>
      </c>
    </row>
    <row r="1442" spans="2:10" ht="24.9" customHeight="1" thickBot="1">
      <c r="B1442" s="222">
        <v>21020600</v>
      </c>
      <c r="C1442" s="145"/>
      <c r="D1442" s="223"/>
      <c r="E1442" s="497"/>
      <c r="F1442" s="216" t="s">
        <v>192</v>
      </c>
      <c r="G1442" s="31"/>
      <c r="H1442" s="51"/>
      <c r="I1442" s="31"/>
      <c r="J1442" s="51"/>
    </row>
    <row r="1443" spans="2:10" ht="24.9" customHeight="1">
      <c r="B1443" s="286">
        <v>21020605</v>
      </c>
      <c r="C1443" s="164" t="s">
        <v>643</v>
      </c>
      <c r="D1443" s="225"/>
      <c r="E1443" s="496">
        <v>31922905</v>
      </c>
      <c r="F1443" s="49" t="s">
        <v>195</v>
      </c>
      <c r="G1443" s="31"/>
      <c r="H1443" s="51"/>
      <c r="I1443" s="31"/>
      <c r="J1443" s="51"/>
    </row>
    <row r="1444" spans="2:10" ht="24.9" customHeight="1">
      <c r="B1444" s="48">
        <v>22020000</v>
      </c>
      <c r="C1444" s="131"/>
      <c r="D1444" s="104"/>
      <c r="E1444" s="488"/>
      <c r="F1444" s="44" t="s">
        <v>200</v>
      </c>
      <c r="G1444" s="208"/>
      <c r="H1444" s="217"/>
      <c r="I1444" s="208"/>
      <c r="J1444" s="217"/>
    </row>
    <row r="1445" spans="2:10" ht="24.9" customHeight="1" thickBot="1">
      <c r="B1445" s="48">
        <v>22020100</v>
      </c>
      <c r="C1445" s="131"/>
      <c r="D1445" s="104"/>
      <c r="E1445" s="488"/>
      <c r="F1445" s="44" t="s">
        <v>201</v>
      </c>
      <c r="G1445" s="208"/>
      <c r="H1445" s="217"/>
      <c r="I1445" s="208"/>
      <c r="J1445" s="217"/>
    </row>
    <row r="1446" spans="2:10" ht="24.9" customHeight="1" thickBot="1">
      <c r="B1446" s="84">
        <v>22020101</v>
      </c>
      <c r="C1446" s="164" t="s">
        <v>643</v>
      </c>
      <c r="D1446" s="312"/>
      <c r="E1446" s="496">
        <v>31922905</v>
      </c>
      <c r="F1446" s="305" t="s">
        <v>202</v>
      </c>
      <c r="G1446" s="309">
        <v>250000</v>
      </c>
      <c r="H1446" s="217">
        <v>300000</v>
      </c>
      <c r="I1446" s="352">
        <v>250000</v>
      </c>
      <c r="J1446" s="217">
        <v>500000</v>
      </c>
    </row>
    <row r="1447" spans="2:10" ht="24.9" customHeight="1" thickBot="1">
      <c r="B1447" s="84">
        <v>22020102</v>
      </c>
      <c r="C1447" s="164" t="s">
        <v>643</v>
      </c>
      <c r="D1447" s="312"/>
      <c r="E1447" s="496">
        <v>31922905</v>
      </c>
      <c r="F1447" s="305" t="s">
        <v>203</v>
      </c>
      <c r="G1447" s="310"/>
      <c r="H1447" s="217"/>
      <c r="I1447" s="310"/>
      <c r="J1447" s="217"/>
    </row>
    <row r="1448" spans="2:10" ht="24.9" customHeight="1" thickBot="1">
      <c r="B1448" s="84">
        <v>22020103</v>
      </c>
      <c r="C1448" s="164" t="s">
        <v>643</v>
      </c>
      <c r="D1448" s="312"/>
      <c r="E1448" s="496">
        <v>31922905</v>
      </c>
      <c r="F1448" s="305" t="s">
        <v>204</v>
      </c>
      <c r="G1448" s="309"/>
      <c r="H1448" s="217"/>
      <c r="I1448" s="309"/>
      <c r="J1448" s="217"/>
    </row>
    <row r="1449" spans="2:10" ht="24.9" customHeight="1">
      <c r="B1449" s="84">
        <v>22020104</v>
      </c>
      <c r="C1449" s="164" t="s">
        <v>643</v>
      </c>
      <c r="D1449" s="312"/>
      <c r="E1449" s="496">
        <v>31922905</v>
      </c>
      <c r="F1449" s="305" t="s">
        <v>205</v>
      </c>
      <c r="G1449" s="309"/>
      <c r="H1449" s="217"/>
      <c r="I1449" s="309"/>
      <c r="J1449" s="217"/>
    </row>
    <row r="1450" spans="2:10" ht="24.9" customHeight="1" thickBot="1">
      <c r="B1450" s="320">
        <v>21020600</v>
      </c>
      <c r="C1450" s="154"/>
      <c r="D1450" s="25"/>
      <c r="E1450" s="505"/>
      <c r="F1450" s="229" t="s">
        <v>295</v>
      </c>
      <c r="G1450" s="353"/>
      <c r="H1450" s="311"/>
      <c r="I1450" s="353"/>
      <c r="J1450" s="311"/>
    </row>
    <row r="1451" spans="2:10" ht="24.9" customHeight="1">
      <c r="B1451" s="320">
        <v>21020605</v>
      </c>
      <c r="C1451" s="164" t="s">
        <v>643</v>
      </c>
      <c r="D1451" s="25"/>
      <c r="E1451" s="496">
        <v>31922905</v>
      </c>
      <c r="F1451" s="53" t="s">
        <v>195</v>
      </c>
      <c r="G1451" s="353"/>
      <c r="H1451" s="311"/>
      <c r="I1451" s="353"/>
      <c r="J1451" s="311"/>
    </row>
    <row r="1452" spans="2:10" ht="24.9" customHeight="1" thickBot="1">
      <c r="B1452" s="48">
        <v>22020400</v>
      </c>
      <c r="C1452" s="131"/>
      <c r="D1452" s="104"/>
      <c r="E1452" s="488"/>
      <c r="F1452" s="44" t="s">
        <v>219</v>
      </c>
      <c r="G1452" s="208"/>
      <c r="H1452" s="217"/>
      <c r="I1452" s="208"/>
      <c r="J1452" s="217"/>
    </row>
    <row r="1453" spans="2:10" ht="24.9" customHeight="1" thickBot="1">
      <c r="B1453" s="48">
        <v>22020413</v>
      </c>
      <c r="C1453" s="164" t="s">
        <v>643</v>
      </c>
      <c r="D1453" s="104"/>
      <c r="E1453" s="496">
        <v>31922905</v>
      </c>
      <c r="F1453" s="30" t="s">
        <v>435</v>
      </c>
      <c r="G1453" s="208">
        <v>25200000</v>
      </c>
      <c r="H1453" s="217">
        <v>30000000</v>
      </c>
      <c r="I1453" s="208">
        <v>27500000</v>
      </c>
      <c r="J1453" s="217">
        <v>35000000</v>
      </c>
    </row>
    <row r="1454" spans="2:10" ht="24.9" customHeight="1">
      <c r="B1454" s="48" t="s">
        <v>533</v>
      </c>
      <c r="C1454" s="164" t="s">
        <v>643</v>
      </c>
      <c r="D1454" s="104"/>
      <c r="E1454" s="496">
        <v>31922905</v>
      </c>
      <c r="F1454" s="30" t="s">
        <v>534</v>
      </c>
      <c r="G1454" s="208"/>
      <c r="H1454" s="217"/>
      <c r="I1454" s="208"/>
      <c r="J1454" s="217"/>
    </row>
    <row r="1455" spans="2:10" ht="24.9" customHeight="1">
      <c r="B1455" s="48"/>
      <c r="C1455" s="131"/>
      <c r="D1455" s="104"/>
      <c r="E1455" s="488"/>
      <c r="F1455" s="44" t="s">
        <v>312</v>
      </c>
      <c r="G1455" s="246">
        <f>SUM(G1413:G1443)</f>
        <v>4605598.7700000005</v>
      </c>
      <c r="H1455" s="246">
        <f>SUM(H1413:H1443)</f>
        <v>8397565.4399999995</v>
      </c>
      <c r="I1455" s="246">
        <v>3797827</v>
      </c>
      <c r="J1455" s="246">
        <v>8238813</v>
      </c>
    </row>
    <row r="1456" spans="2:10" ht="24.9" customHeight="1" thickBot="1">
      <c r="B1456" s="338"/>
      <c r="C1456" s="190"/>
      <c r="D1456" s="340"/>
      <c r="E1456" s="522"/>
      <c r="F1456" s="242" t="s">
        <v>200</v>
      </c>
      <c r="G1456" s="262">
        <f>SUM(G1446:G1454)</f>
        <v>25450000</v>
      </c>
      <c r="H1456" s="262">
        <f>SUM(H1446:H1454)</f>
        <v>30300000</v>
      </c>
      <c r="I1456" s="262">
        <v>27750000</v>
      </c>
      <c r="J1456" s="262">
        <v>35500000</v>
      </c>
    </row>
    <row r="1457" spans="2:10" ht="24" thickBot="1">
      <c r="B1457" s="61"/>
      <c r="C1457" s="194"/>
      <c r="D1457" s="354"/>
      <c r="E1457" s="526"/>
      <c r="F1457" s="263" t="s">
        <v>292</v>
      </c>
      <c r="G1457" s="265">
        <f>G1455+G1456</f>
        <v>30055598.77</v>
      </c>
      <c r="H1457" s="265">
        <f>H1455+H1456</f>
        <v>38697565.439999998</v>
      </c>
      <c r="I1457" s="265">
        <v>31547827</v>
      </c>
      <c r="J1457" s="265">
        <v>43738813</v>
      </c>
    </row>
    <row r="1458" spans="2:10" ht="25.2">
      <c r="B1458" s="721" t="s">
        <v>786</v>
      </c>
      <c r="C1458" s="722"/>
      <c r="D1458" s="722"/>
      <c r="E1458" s="722"/>
      <c r="F1458" s="722"/>
      <c r="G1458" s="722"/>
      <c r="H1458" s="722"/>
      <c r="I1458" s="722"/>
      <c r="J1458" s="723"/>
    </row>
    <row r="1459" spans="2:10" ht="22.2">
      <c r="B1459" s="718" t="s">
        <v>479</v>
      </c>
      <c r="C1459" s="719"/>
      <c r="D1459" s="719"/>
      <c r="E1459" s="719"/>
      <c r="F1459" s="719"/>
      <c r="G1459" s="719"/>
      <c r="H1459" s="719"/>
      <c r="I1459" s="719"/>
      <c r="J1459" s="720"/>
    </row>
    <row r="1460" spans="2:10" ht="18.75" customHeight="1">
      <c r="B1460" s="718" t="s">
        <v>987</v>
      </c>
      <c r="C1460" s="719"/>
      <c r="D1460" s="719"/>
      <c r="E1460" s="719"/>
      <c r="F1460" s="719"/>
      <c r="G1460" s="719"/>
      <c r="H1460" s="719"/>
      <c r="I1460" s="719"/>
      <c r="J1460" s="720"/>
    </row>
    <row r="1461" spans="2:10" ht="22.8" thickBot="1">
      <c r="B1461" s="724" t="s">
        <v>273</v>
      </c>
      <c r="C1461" s="724"/>
      <c r="D1461" s="724"/>
      <c r="E1461" s="724"/>
      <c r="F1461" s="724"/>
      <c r="G1461" s="724"/>
      <c r="H1461" s="724"/>
      <c r="I1461" s="724"/>
      <c r="J1461" s="724"/>
    </row>
    <row r="1462" spans="2:10" s="52" customFormat="1" ht="22.8" thickBot="1">
      <c r="B1462" s="731" t="s">
        <v>436</v>
      </c>
      <c r="C1462" s="732"/>
      <c r="D1462" s="732"/>
      <c r="E1462" s="732"/>
      <c r="F1462" s="732"/>
      <c r="G1462" s="732"/>
      <c r="H1462" s="732"/>
      <c r="I1462" s="732"/>
      <c r="J1462" s="733"/>
    </row>
    <row r="1463" spans="2:10" ht="70.8" thickBot="1">
      <c r="B1463" s="20" t="s">
        <v>459</v>
      </c>
      <c r="C1463" s="128" t="s">
        <v>455</v>
      </c>
      <c r="D1463" s="99" t="s">
        <v>451</v>
      </c>
      <c r="E1463" s="527" t="s">
        <v>454</v>
      </c>
      <c r="F1463" s="100" t="s">
        <v>1</v>
      </c>
      <c r="G1463" s="20" t="s">
        <v>936</v>
      </c>
      <c r="H1463" s="20" t="s">
        <v>935</v>
      </c>
      <c r="I1463" s="20" t="s">
        <v>934</v>
      </c>
      <c r="J1463" s="20" t="s">
        <v>988</v>
      </c>
    </row>
    <row r="1464" spans="2:10" ht="23.4">
      <c r="B1464" s="350">
        <v>20000000</v>
      </c>
      <c r="C1464" s="193"/>
      <c r="D1464" s="351"/>
      <c r="E1464" s="505"/>
      <c r="F1464" s="237" t="s">
        <v>160</v>
      </c>
      <c r="G1464" s="355"/>
      <c r="H1464" s="356"/>
      <c r="I1464" s="355"/>
      <c r="J1464" s="356"/>
    </row>
    <row r="1465" spans="2:10" ht="23.4">
      <c r="B1465" s="320">
        <v>21000000</v>
      </c>
      <c r="C1465" s="154"/>
      <c r="D1465" s="25"/>
      <c r="E1465" s="505"/>
      <c r="F1465" s="357" t="s">
        <v>161</v>
      </c>
      <c r="G1465" s="353"/>
      <c r="H1465" s="353"/>
      <c r="I1465" s="353"/>
      <c r="J1465" s="353"/>
    </row>
    <row r="1466" spans="2:10" ht="24" thickBot="1">
      <c r="B1466" s="320">
        <v>21010000</v>
      </c>
      <c r="C1466" s="154"/>
      <c r="D1466" s="25"/>
      <c r="E1466" s="505"/>
      <c r="F1466" s="357" t="s">
        <v>162</v>
      </c>
      <c r="G1466" s="353"/>
      <c r="H1466" s="353"/>
      <c r="I1466" s="353"/>
      <c r="J1466" s="353"/>
    </row>
    <row r="1467" spans="2:10" ht="24" thickBot="1">
      <c r="B1467" s="320">
        <v>21010103</v>
      </c>
      <c r="C1467" s="164" t="s">
        <v>643</v>
      </c>
      <c r="D1467" s="25"/>
      <c r="E1467" s="496">
        <v>31922905</v>
      </c>
      <c r="F1467" s="358" t="s">
        <v>164</v>
      </c>
      <c r="G1467" s="353">
        <v>2980114.2</v>
      </c>
      <c r="H1467" s="353">
        <v>3600129.85</v>
      </c>
      <c r="I1467" s="353">
        <v>2700200</v>
      </c>
      <c r="J1467" s="353">
        <v>4560129</v>
      </c>
    </row>
    <row r="1468" spans="2:10" ht="24" thickBot="1">
      <c r="B1468" s="320">
        <v>21010104</v>
      </c>
      <c r="C1468" s="164" t="s">
        <v>643</v>
      </c>
      <c r="D1468" s="25"/>
      <c r="E1468" s="496">
        <v>31922905</v>
      </c>
      <c r="F1468" s="358" t="s">
        <v>165</v>
      </c>
      <c r="G1468" s="353">
        <v>3480000.11</v>
      </c>
      <c r="H1468" s="353">
        <v>5010698.6500000004</v>
      </c>
      <c r="I1468" s="353">
        <v>3900700</v>
      </c>
      <c r="J1468" s="353">
        <v>5490698</v>
      </c>
    </row>
    <row r="1469" spans="2:10" ht="24" thickBot="1">
      <c r="B1469" s="320" t="s">
        <v>698</v>
      </c>
      <c r="C1469" s="164" t="s">
        <v>643</v>
      </c>
      <c r="D1469" s="25"/>
      <c r="E1469" s="496">
        <v>31922905</v>
      </c>
      <c r="F1469" s="358" t="s">
        <v>166</v>
      </c>
      <c r="G1469" s="353">
        <v>2300420</v>
      </c>
      <c r="H1469" s="353">
        <v>2843449.38</v>
      </c>
      <c r="I1469" s="353">
        <v>2100200</v>
      </c>
      <c r="J1469" s="353">
        <v>3323449</v>
      </c>
    </row>
    <row r="1470" spans="2:10" ht="24" thickBot="1">
      <c r="B1470" s="221">
        <v>21010106</v>
      </c>
      <c r="C1470" s="164" t="s">
        <v>643</v>
      </c>
      <c r="D1470" s="25"/>
      <c r="E1470" s="496">
        <v>31922905</v>
      </c>
      <c r="F1470" s="358" t="s">
        <v>167</v>
      </c>
      <c r="G1470" s="353"/>
      <c r="H1470" s="353"/>
      <c r="I1470" s="353"/>
      <c r="J1470" s="353"/>
    </row>
    <row r="1471" spans="2:10" ht="23.4">
      <c r="B1471" s="240"/>
      <c r="C1471" s="164" t="s">
        <v>643</v>
      </c>
      <c r="D1471" s="25"/>
      <c r="E1471" s="496">
        <v>31922905</v>
      </c>
      <c r="F1471" s="359" t="s">
        <v>679</v>
      </c>
      <c r="G1471" s="353"/>
      <c r="H1471" s="353"/>
      <c r="I1471" s="353"/>
      <c r="J1471" s="353"/>
    </row>
    <row r="1472" spans="2:10" ht="45" thickBot="1">
      <c r="B1472" s="320">
        <v>21020300</v>
      </c>
      <c r="C1472" s="154"/>
      <c r="D1472" s="25"/>
      <c r="E1472" s="505"/>
      <c r="F1472" s="357" t="s">
        <v>189</v>
      </c>
      <c r="G1472" s="353"/>
      <c r="H1472" s="353"/>
      <c r="I1472" s="353"/>
      <c r="J1472" s="353"/>
    </row>
    <row r="1473" spans="2:10" ht="24" thickBot="1">
      <c r="B1473" s="320">
        <v>21020301</v>
      </c>
      <c r="C1473" s="164" t="s">
        <v>643</v>
      </c>
      <c r="D1473" s="25"/>
      <c r="E1473" s="496">
        <v>31922905</v>
      </c>
      <c r="F1473" s="359" t="s">
        <v>174</v>
      </c>
      <c r="G1473" s="353">
        <v>900300.15</v>
      </c>
      <c r="H1473" s="353">
        <v>923594.06</v>
      </c>
      <c r="I1473" s="353">
        <v>720111</v>
      </c>
      <c r="J1473" s="353">
        <v>956300</v>
      </c>
    </row>
    <row r="1474" spans="2:10" ht="24" thickBot="1">
      <c r="B1474" s="320">
        <v>21020302</v>
      </c>
      <c r="C1474" s="164" t="s">
        <v>643</v>
      </c>
      <c r="D1474" s="25"/>
      <c r="E1474" s="496">
        <v>31922905</v>
      </c>
      <c r="F1474" s="359" t="s">
        <v>175</v>
      </c>
      <c r="G1474" s="353">
        <v>500115.20000000001</v>
      </c>
      <c r="H1474" s="353">
        <v>530534.22</v>
      </c>
      <c r="I1474" s="353">
        <v>330121</v>
      </c>
      <c r="J1474" s="353">
        <v>720100</v>
      </c>
    </row>
    <row r="1475" spans="2:10" ht="24" thickBot="1">
      <c r="B1475" s="320">
        <v>21020303</v>
      </c>
      <c r="C1475" s="164" t="s">
        <v>643</v>
      </c>
      <c r="D1475" s="25"/>
      <c r="E1475" s="496">
        <v>31922905</v>
      </c>
      <c r="F1475" s="359" t="s">
        <v>176</v>
      </c>
      <c r="G1475" s="353">
        <v>29305.15</v>
      </c>
      <c r="H1475" s="353">
        <v>31363.200000000001</v>
      </c>
      <c r="I1475" s="353">
        <v>21200</v>
      </c>
      <c r="J1475" s="353">
        <v>41200</v>
      </c>
    </row>
    <row r="1476" spans="2:10" ht="24" thickBot="1">
      <c r="B1476" s="320">
        <v>21020304</v>
      </c>
      <c r="C1476" s="164" t="s">
        <v>643</v>
      </c>
      <c r="D1476" s="25"/>
      <c r="E1476" s="496">
        <v>31922905</v>
      </c>
      <c r="F1476" s="359" t="s">
        <v>177</v>
      </c>
      <c r="G1476" s="353">
        <v>110215</v>
      </c>
      <c r="H1476" s="353">
        <v>132635.20000000001</v>
      </c>
      <c r="I1476" s="353">
        <v>120062</v>
      </c>
      <c r="J1476" s="353">
        <v>161300</v>
      </c>
    </row>
    <row r="1477" spans="2:10" ht="24" thickBot="1">
      <c r="B1477" s="320">
        <v>21020312</v>
      </c>
      <c r="C1477" s="164" t="s">
        <v>643</v>
      </c>
      <c r="D1477" s="25"/>
      <c r="E1477" s="496">
        <v>31922905</v>
      </c>
      <c r="F1477" s="359" t="s">
        <v>180</v>
      </c>
      <c r="G1477" s="353"/>
      <c r="H1477" s="353"/>
      <c r="I1477" s="353"/>
      <c r="J1477" s="353"/>
    </row>
    <row r="1478" spans="2:10" ht="24" thickBot="1">
      <c r="B1478" s="320">
        <v>21020315</v>
      </c>
      <c r="C1478" s="164" t="s">
        <v>643</v>
      </c>
      <c r="D1478" s="25"/>
      <c r="E1478" s="496">
        <v>31922905</v>
      </c>
      <c r="F1478" s="359" t="s">
        <v>183</v>
      </c>
      <c r="G1478" s="353">
        <v>199392.5</v>
      </c>
      <c r="H1478" s="353">
        <v>219898.57</v>
      </c>
      <c r="I1478" s="353">
        <v>190300</v>
      </c>
      <c r="J1478" s="353">
        <v>230108</v>
      </c>
    </row>
    <row r="1479" spans="2:10" ht="24" thickBot="1">
      <c r="B1479" s="221">
        <v>21020314</v>
      </c>
      <c r="C1479" s="164" t="s">
        <v>643</v>
      </c>
      <c r="D1479" s="25"/>
      <c r="E1479" s="496">
        <v>31922905</v>
      </c>
      <c r="F1479" s="359" t="s">
        <v>518</v>
      </c>
      <c r="G1479" s="353"/>
      <c r="H1479" s="353"/>
      <c r="I1479" s="353"/>
      <c r="J1479" s="353"/>
    </row>
    <row r="1480" spans="2:10" ht="24" thickBot="1">
      <c r="B1480" s="221">
        <v>21020305</v>
      </c>
      <c r="C1480" s="164" t="s">
        <v>643</v>
      </c>
      <c r="D1480" s="25"/>
      <c r="E1480" s="496">
        <v>31922905</v>
      </c>
      <c r="F1480" s="359" t="s">
        <v>519</v>
      </c>
      <c r="G1480" s="353"/>
      <c r="H1480" s="353"/>
      <c r="I1480" s="353"/>
      <c r="J1480" s="353"/>
    </row>
    <row r="1481" spans="2:10" ht="23.4">
      <c r="B1481" s="221">
        <v>21020306</v>
      </c>
      <c r="C1481" s="164" t="s">
        <v>643</v>
      </c>
      <c r="D1481" s="25"/>
      <c r="E1481" s="496">
        <v>31922905</v>
      </c>
      <c r="F1481" s="359" t="s">
        <v>520</v>
      </c>
      <c r="G1481" s="353"/>
      <c r="H1481" s="353"/>
      <c r="I1481" s="353"/>
      <c r="J1481" s="353"/>
    </row>
    <row r="1482" spans="2:10" ht="24" thickBot="1">
      <c r="B1482" s="320">
        <v>21020400</v>
      </c>
      <c r="C1482" s="154"/>
      <c r="D1482" s="25"/>
      <c r="E1482" s="505"/>
      <c r="F1482" s="357" t="s">
        <v>190</v>
      </c>
      <c r="G1482" s="353"/>
      <c r="H1482" s="353"/>
      <c r="I1482" s="353"/>
      <c r="J1482" s="353"/>
    </row>
    <row r="1483" spans="2:10" ht="24" thickBot="1">
      <c r="B1483" s="320">
        <v>21020401</v>
      </c>
      <c r="C1483" s="164" t="s">
        <v>643</v>
      </c>
      <c r="D1483" s="25"/>
      <c r="E1483" s="496">
        <v>31922905</v>
      </c>
      <c r="F1483" s="359" t="s">
        <v>174</v>
      </c>
      <c r="G1483" s="353">
        <v>1100106.1000000001</v>
      </c>
      <c r="H1483" s="353">
        <v>1429069.73</v>
      </c>
      <c r="I1483" s="353">
        <v>980200</v>
      </c>
      <c r="J1483" s="353">
        <v>1620800</v>
      </c>
    </row>
    <row r="1484" spans="2:10" ht="24" thickBot="1">
      <c r="B1484" s="320">
        <v>21020402</v>
      </c>
      <c r="C1484" s="164" t="s">
        <v>643</v>
      </c>
      <c r="D1484" s="25"/>
      <c r="E1484" s="496">
        <v>31922905</v>
      </c>
      <c r="F1484" s="359" t="s">
        <v>175</v>
      </c>
      <c r="G1484" s="353">
        <v>712610</v>
      </c>
      <c r="H1484" s="353">
        <v>816611.62</v>
      </c>
      <c r="I1484" s="353">
        <v>612300</v>
      </c>
      <c r="J1484" s="353">
        <v>912200</v>
      </c>
    </row>
    <row r="1485" spans="2:10" ht="24" thickBot="1">
      <c r="B1485" s="320" t="s">
        <v>699</v>
      </c>
      <c r="C1485" s="164" t="s">
        <v>643</v>
      </c>
      <c r="D1485" s="25"/>
      <c r="E1485" s="496">
        <v>31922905</v>
      </c>
      <c r="F1485" s="359" t="s">
        <v>176</v>
      </c>
      <c r="G1485" s="353">
        <v>75250</v>
      </c>
      <c r="H1485" s="353">
        <v>75794.399999999994</v>
      </c>
      <c r="I1485" s="353">
        <v>60900</v>
      </c>
      <c r="J1485" s="353">
        <v>84200</v>
      </c>
    </row>
    <row r="1486" spans="2:10" ht="24" thickBot="1">
      <c r="B1486" s="320">
        <v>21020404</v>
      </c>
      <c r="C1486" s="164" t="s">
        <v>643</v>
      </c>
      <c r="D1486" s="25"/>
      <c r="E1486" s="496">
        <v>31922905</v>
      </c>
      <c r="F1486" s="359" t="s">
        <v>177</v>
      </c>
      <c r="G1486" s="353">
        <v>195415.16</v>
      </c>
      <c r="H1486" s="353">
        <v>204152.65</v>
      </c>
      <c r="I1486" s="353">
        <v>190200</v>
      </c>
      <c r="J1486" s="353">
        <v>220300</v>
      </c>
    </row>
    <row r="1487" spans="2:10" ht="24" thickBot="1">
      <c r="B1487" s="320">
        <v>21020412</v>
      </c>
      <c r="C1487" s="164" t="s">
        <v>643</v>
      </c>
      <c r="D1487" s="25"/>
      <c r="E1487" s="496">
        <v>31922905</v>
      </c>
      <c r="F1487" s="359" t="s">
        <v>180</v>
      </c>
      <c r="G1487" s="353"/>
      <c r="H1487" s="353"/>
      <c r="I1487" s="353"/>
      <c r="J1487" s="353"/>
    </row>
    <row r="1488" spans="2:10" ht="23.4">
      <c r="B1488" s="320">
        <v>21020415</v>
      </c>
      <c r="C1488" s="164" t="s">
        <v>643</v>
      </c>
      <c r="D1488" s="25"/>
      <c r="E1488" s="496">
        <v>31922905</v>
      </c>
      <c r="F1488" s="359" t="s">
        <v>183</v>
      </c>
      <c r="G1488" s="353">
        <v>400150.17</v>
      </c>
      <c r="H1488" s="353">
        <v>436252.65</v>
      </c>
      <c r="I1488" s="353">
        <v>380111</v>
      </c>
      <c r="J1488" s="353">
        <v>470100</v>
      </c>
    </row>
    <row r="1489" spans="2:10" ht="24" thickBot="1">
      <c r="B1489" s="319">
        <v>21020500</v>
      </c>
      <c r="C1489" s="142"/>
      <c r="D1489" s="77"/>
      <c r="E1489" s="494"/>
      <c r="F1489" s="357" t="s">
        <v>191</v>
      </c>
      <c r="G1489" s="208"/>
      <c r="H1489" s="208"/>
      <c r="I1489" s="208"/>
      <c r="J1489" s="208"/>
    </row>
    <row r="1490" spans="2:10" ht="24" thickBot="1">
      <c r="B1490" s="320">
        <v>21020501</v>
      </c>
      <c r="C1490" s="164" t="s">
        <v>643</v>
      </c>
      <c r="D1490" s="25"/>
      <c r="E1490" s="496">
        <v>31922905</v>
      </c>
      <c r="F1490" s="359" t="s">
        <v>174</v>
      </c>
      <c r="G1490" s="208">
        <v>615190.80000000005</v>
      </c>
      <c r="H1490" s="208">
        <v>663392.51</v>
      </c>
      <c r="I1490" s="208">
        <v>530900</v>
      </c>
      <c r="J1490" s="208">
        <v>680300</v>
      </c>
    </row>
    <row r="1491" spans="2:10" ht="24" thickBot="1">
      <c r="B1491" s="321">
        <v>21020502</v>
      </c>
      <c r="C1491" s="164" t="s">
        <v>643</v>
      </c>
      <c r="D1491" s="225"/>
      <c r="E1491" s="496">
        <v>31922905</v>
      </c>
      <c r="F1491" s="359" t="s">
        <v>175</v>
      </c>
      <c r="G1491" s="208">
        <v>310190.13</v>
      </c>
      <c r="H1491" s="208" t="s">
        <v>904</v>
      </c>
      <c r="I1491" s="208">
        <v>260200</v>
      </c>
      <c r="J1491" s="208"/>
    </row>
    <row r="1492" spans="2:10" ht="24" thickBot="1">
      <c r="B1492" s="321">
        <v>21020503</v>
      </c>
      <c r="C1492" s="164" t="s">
        <v>643</v>
      </c>
      <c r="D1492" s="225"/>
      <c r="E1492" s="496">
        <v>31922905</v>
      </c>
      <c r="F1492" s="359" t="s">
        <v>176</v>
      </c>
      <c r="G1492" s="208">
        <v>77318.100000000006</v>
      </c>
      <c r="H1492" s="208">
        <v>78408</v>
      </c>
      <c r="I1492" s="208">
        <v>60300</v>
      </c>
      <c r="J1492" s="208">
        <v>92100</v>
      </c>
    </row>
    <row r="1493" spans="2:10" ht="24" thickBot="1">
      <c r="B1493" s="321">
        <v>21020504</v>
      </c>
      <c r="C1493" s="164" t="s">
        <v>643</v>
      </c>
      <c r="D1493" s="225"/>
      <c r="E1493" s="496">
        <v>31922905</v>
      </c>
      <c r="F1493" s="359" t="s">
        <v>177</v>
      </c>
      <c r="G1493" s="208">
        <v>87000.17</v>
      </c>
      <c r="H1493" s="208">
        <v>87070.77</v>
      </c>
      <c r="I1493" s="208">
        <v>77112</v>
      </c>
      <c r="J1493" s="208">
        <v>90200</v>
      </c>
    </row>
    <row r="1494" spans="2:10" ht="24" thickBot="1">
      <c r="B1494" s="321" t="s">
        <v>529</v>
      </c>
      <c r="C1494" s="164" t="s">
        <v>643</v>
      </c>
      <c r="D1494" s="225"/>
      <c r="E1494" s="496">
        <v>31922905</v>
      </c>
      <c r="F1494" s="359" t="s">
        <v>919</v>
      </c>
      <c r="G1494" s="208"/>
      <c r="H1494" s="208">
        <v>5880000</v>
      </c>
      <c r="I1494" s="208">
        <v>4000000</v>
      </c>
      <c r="J1494" s="208"/>
    </row>
    <row r="1495" spans="2:10" ht="23.4">
      <c r="B1495" s="321">
        <v>21020515</v>
      </c>
      <c r="C1495" s="164" t="s">
        <v>643</v>
      </c>
      <c r="D1495" s="225"/>
      <c r="E1495" s="496">
        <v>31922905</v>
      </c>
      <c r="F1495" s="359" t="s">
        <v>183</v>
      </c>
      <c r="G1495" s="208">
        <v>998970.15</v>
      </c>
      <c r="H1495" s="208">
        <v>1037348.16</v>
      </c>
      <c r="I1495" s="208">
        <v>920200</v>
      </c>
      <c r="J1495" s="208">
        <v>1200400</v>
      </c>
    </row>
    <row r="1496" spans="2:10" ht="24" thickBot="1">
      <c r="B1496" s="222">
        <v>21020600</v>
      </c>
      <c r="C1496" s="145"/>
      <c r="D1496" s="223"/>
      <c r="E1496" s="497"/>
      <c r="F1496" s="216" t="s">
        <v>192</v>
      </c>
      <c r="G1496" s="31"/>
      <c r="H1496" s="51"/>
      <c r="I1496" s="31"/>
      <c r="J1496" s="51"/>
    </row>
    <row r="1497" spans="2:10" ht="23.4">
      <c r="B1497" s="286">
        <v>21020605</v>
      </c>
      <c r="C1497" s="164" t="s">
        <v>643</v>
      </c>
      <c r="D1497" s="225"/>
      <c r="E1497" s="496">
        <v>31922905</v>
      </c>
      <c r="F1497" s="49" t="s">
        <v>195</v>
      </c>
      <c r="G1497" s="31"/>
      <c r="H1497" s="51"/>
      <c r="I1497" s="31"/>
      <c r="J1497" s="51"/>
    </row>
    <row r="1498" spans="2:10" ht="23.4">
      <c r="B1498" s="48">
        <v>22020000</v>
      </c>
      <c r="C1498" s="131"/>
      <c r="D1498" s="104"/>
      <c r="E1498" s="488"/>
      <c r="F1498" s="360" t="s">
        <v>200</v>
      </c>
      <c r="G1498" s="208"/>
      <c r="H1498" s="208"/>
      <c r="I1498" s="208"/>
      <c r="J1498" s="208"/>
    </row>
    <row r="1499" spans="2:10" ht="24" thickBot="1">
      <c r="B1499" s="48">
        <v>22020100</v>
      </c>
      <c r="C1499" s="131"/>
      <c r="D1499" s="104"/>
      <c r="E1499" s="488"/>
      <c r="F1499" s="360" t="s">
        <v>201</v>
      </c>
      <c r="G1499" s="208"/>
      <c r="H1499" s="208"/>
      <c r="I1499" s="208"/>
      <c r="J1499" s="208"/>
    </row>
    <row r="1500" spans="2:10" ht="24" thickBot="1">
      <c r="B1500" s="84">
        <v>22020101</v>
      </c>
      <c r="C1500" s="164" t="s">
        <v>643</v>
      </c>
      <c r="D1500" s="312"/>
      <c r="E1500" s="496">
        <v>31922905</v>
      </c>
      <c r="F1500" s="361" t="s">
        <v>202</v>
      </c>
      <c r="G1500" s="309">
        <v>450000</v>
      </c>
      <c r="H1500" s="208">
        <v>500000</v>
      </c>
      <c r="I1500" s="362">
        <v>390000</v>
      </c>
      <c r="J1500" s="208">
        <v>1000000</v>
      </c>
    </row>
    <row r="1501" spans="2:10" ht="24" thickBot="1">
      <c r="B1501" s="84">
        <v>22020102</v>
      </c>
      <c r="C1501" s="164" t="s">
        <v>643</v>
      </c>
      <c r="D1501" s="312"/>
      <c r="E1501" s="496">
        <v>31922905</v>
      </c>
      <c r="F1501" s="361" t="s">
        <v>203</v>
      </c>
      <c r="G1501" s="310"/>
      <c r="H1501" s="208"/>
      <c r="I1501" s="310"/>
      <c r="J1501" s="208"/>
    </row>
    <row r="1502" spans="2:10" ht="24" thickBot="1">
      <c r="B1502" s="84">
        <v>22020103</v>
      </c>
      <c r="C1502" s="164" t="s">
        <v>643</v>
      </c>
      <c r="D1502" s="312"/>
      <c r="E1502" s="496">
        <v>31922905</v>
      </c>
      <c r="F1502" s="361" t="s">
        <v>204</v>
      </c>
      <c r="G1502" s="309"/>
      <c r="H1502" s="208"/>
      <c r="I1502" s="309"/>
      <c r="J1502" s="208"/>
    </row>
    <row r="1503" spans="2:10" ht="23.4">
      <c r="B1503" s="84">
        <v>22020104</v>
      </c>
      <c r="C1503" s="164" t="s">
        <v>643</v>
      </c>
      <c r="D1503" s="312"/>
      <c r="E1503" s="496">
        <v>31922905</v>
      </c>
      <c r="F1503" s="361" t="s">
        <v>205</v>
      </c>
      <c r="G1503" s="309"/>
      <c r="H1503" s="208"/>
      <c r="I1503" s="309"/>
      <c r="J1503" s="208"/>
    </row>
    <row r="1504" spans="2:10" ht="24" thickBot="1">
      <c r="B1504" s="320">
        <v>21020600</v>
      </c>
      <c r="C1504" s="154"/>
      <c r="D1504" s="25"/>
      <c r="E1504" s="505"/>
      <c r="F1504" s="363" t="s">
        <v>295</v>
      </c>
      <c r="G1504" s="353"/>
      <c r="H1504" s="353"/>
      <c r="I1504" s="353"/>
      <c r="J1504" s="353"/>
    </row>
    <row r="1505" spans="2:10" ht="23.4">
      <c r="B1505" s="320">
        <v>21020605</v>
      </c>
      <c r="C1505" s="164" t="s">
        <v>643</v>
      </c>
      <c r="D1505" s="25"/>
      <c r="E1505" s="496">
        <v>31922905</v>
      </c>
      <c r="F1505" s="359" t="s">
        <v>195</v>
      </c>
      <c r="G1505" s="353"/>
      <c r="H1505" s="353"/>
      <c r="I1505" s="353"/>
      <c r="J1505" s="353"/>
    </row>
    <row r="1506" spans="2:10" ht="24" thickBot="1">
      <c r="B1506" s="48">
        <v>22020400</v>
      </c>
      <c r="C1506" s="131"/>
      <c r="D1506" s="104"/>
      <c r="E1506" s="488"/>
      <c r="F1506" s="360" t="s">
        <v>219</v>
      </c>
      <c r="G1506" s="353"/>
      <c r="H1506" s="353"/>
      <c r="I1506" s="353"/>
      <c r="J1506" s="353"/>
    </row>
    <row r="1507" spans="2:10" ht="45" thickBot="1">
      <c r="B1507" s="48">
        <v>22020401</v>
      </c>
      <c r="C1507" s="164" t="s">
        <v>643</v>
      </c>
      <c r="D1507" s="104"/>
      <c r="E1507" s="496">
        <v>31922905</v>
      </c>
      <c r="F1507" s="364" t="s">
        <v>220</v>
      </c>
      <c r="G1507" s="353">
        <v>22000000</v>
      </c>
      <c r="H1507" s="353">
        <v>25000000</v>
      </c>
      <c r="I1507" s="353">
        <v>20000000</v>
      </c>
      <c r="J1507" s="353">
        <v>27000000</v>
      </c>
    </row>
    <row r="1508" spans="2:10" ht="24" thickBot="1">
      <c r="B1508" s="48">
        <v>22020405</v>
      </c>
      <c r="C1508" s="164" t="s">
        <v>643</v>
      </c>
      <c r="D1508" s="104"/>
      <c r="E1508" s="496">
        <v>31922905</v>
      </c>
      <c r="F1508" s="364" t="s">
        <v>437</v>
      </c>
      <c r="G1508" s="353">
        <v>9800000</v>
      </c>
      <c r="H1508" s="353">
        <v>12000000</v>
      </c>
      <c r="I1508" s="353">
        <v>10200000</v>
      </c>
      <c r="J1508" s="353">
        <v>12000000</v>
      </c>
    </row>
    <row r="1509" spans="2:10" ht="23.4">
      <c r="B1509" s="48">
        <v>22020406</v>
      </c>
      <c r="C1509" s="164" t="s">
        <v>643</v>
      </c>
      <c r="D1509" s="104"/>
      <c r="E1509" s="496">
        <v>31922905</v>
      </c>
      <c r="F1509" s="364" t="s">
        <v>223</v>
      </c>
      <c r="G1509" s="353">
        <v>5910000</v>
      </c>
      <c r="H1509" s="353">
        <v>8000000</v>
      </c>
      <c r="I1509" s="353">
        <v>7300000</v>
      </c>
      <c r="J1509" s="353">
        <v>10000000</v>
      </c>
    </row>
    <row r="1510" spans="2:10" ht="24" thickBot="1">
      <c r="B1510" s="48">
        <v>22020800</v>
      </c>
      <c r="C1510" s="131"/>
      <c r="D1510" s="104"/>
      <c r="E1510" s="488"/>
      <c r="F1510" s="360" t="s">
        <v>238</v>
      </c>
      <c r="G1510" s="353"/>
      <c r="H1510" s="353"/>
      <c r="I1510" s="353"/>
      <c r="J1510" s="353"/>
    </row>
    <row r="1511" spans="2:10" ht="24" thickBot="1">
      <c r="B1511" s="48">
        <v>22020801</v>
      </c>
      <c r="C1511" s="164" t="s">
        <v>643</v>
      </c>
      <c r="D1511" s="104"/>
      <c r="E1511" s="496">
        <v>31922905</v>
      </c>
      <c r="F1511" s="359" t="s">
        <v>239</v>
      </c>
      <c r="G1511" s="353">
        <v>22000000</v>
      </c>
      <c r="H1511" s="353">
        <v>25000000</v>
      </c>
      <c r="I1511" s="353">
        <v>22000000</v>
      </c>
      <c r="J1511" s="353">
        <v>25000000</v>
      </c>
    </row>
    <row r="1512" spans="2:10" ht="24" thickBot="1">
      <c r="B1512" s="48">
        <v>22020803</v>
      </c>
      <c r="C1512" s="164" t="s">
        <v>643</v>
      </c>
      <c r="D1512" s="104"/>
      <c r="E1512" s="496">
        <v>31922905</v>
      </c>
      <c r="F1512" s="359" t="s">
        <v>240</v>
      </c>
      <c r="G1512" s="353">
        <v>9700000</v>
      </c>
      <c r="H1512" s="353">
        <v>12000000</v>
      </c>
      <c r="I1512" s="353">
        <v>10200000</v>
      </c>
      <c r="J1512" s="353">
        <v>12000000</v>
      </c>
    </row>
    <row r="1513" spans="2:10" ht="23.4">
      <c r="B1513" s="48">
        <v>22020805</v>
      </c>
      <c r="C1513" s="164" t="s">
        <v>643</v>
      </c>
      <c r="D1513" s="104"/>
      <c r="E1513" s="496">
        <v>31922905</v>
      </c>
      <c r="F1513" s="359" t="s">
        <v>241</v>
      </c>
      <c r="G1513" s="353">
        <v>9800000</v>
      </c>
      <c r="H1513" s="353">
        <v>18499484.949999999</v>
      </c>
      <c r="I1513" s="353">
        <v>16000000</v>
      </c>
      <c r="J1513" s="353">
        <v>18000000</v>
      </c>
    </row>
    <row r="1514" spans="2:10" ht="23.4">
      <c r="B1514" s="48"/>
      <c r="C1514" s="131"/>
      <c r="D1514" s="104"/>
      <c r="E1514" s="488"/>
      <c r="F1514" s="360" t="s">
        <v>312</v>
      </c>
      <c r="G1514" s="365">
        <f>SUM(G1467:G1497)</f>
        <v>15072063.090000002</v>
      </c>
      <c r="H1514" s="365">
        <f>SUM(H1467:H1497)</f>
        <v>24000403.620000001</v>
      </c>
      <c r="I1514" s="365">
        <v>18155317</v>
      </c>
      <c r="J1514" s="365">
        <v>20853784</v>
      </c>
    </row>
    <row r="1515" spans="2:10" ht="24" thickBot="1">
      <c r="B1515" s="338"/>
      <c r="C1515" s="190"/>
      <c r="D1515" s="340"/>
      <c r="E1515" s="522"/>
      <c r="F1515" s="366" t="s">
        <v>200</v>
      </c>
      <c r="G1515" s="367">
        <f>SUM(G1500:G1513)</f>
        <v>79660000</v>
      </c>
      <c r="H1515" s="367">
        <f>SUM(H1500:H1513)</f>
        <v>100999484.95</v>
      </c>
      <c r="I1515" s="367">
        <v>86090000</v>
      </c>
      <c r="J1515" s="367">
        <v>105000000</v>
      </c>
    </row>
    <row r="1516" spans="2:10" ht="24" thickBot="1">
      <c r="B1516" s="368"/>
      <c r="C1516" s="157"/>
      <c r="D1516" s="369"/>
      <c r="E1516" s="528"/>
      <c r="F1516" s="297" t="s">
        <v>292</v>
      </c>
      <c r="G1516" s="243">
        <f>G1514+G1515</f>
        <v>94732063.090000004</v>
      </c>
      <c r="H1516" s="243">
        <f>H1514+H1515</f>
        <v>124999888.57000001</v>
      </c>
      <c r="I1516" s="243">
        <v>104245317</v>
      </c>
      <c r="J1516" s="243">
        <v>125853784</v>
      </c>
    </row>
    <row r="1517" spans="2:10" ht="25.2">
      <c r="B1517" s="721" t="s">
        <v>786</v>
      </c>
      <c r="C1517" s="722"/>
      <c r="D1517" s="722"/>
      <c r="E1517" s="722"/>
      <c r="F1517" s="722"/>
      <c r="G1517" s="722"/>
      <c r="H1517" s="722"/>
      <c r="I1517" s="722"/>
      <c r="J1517" s="723"/>
    </row>
    <row r="1518" spans="2:10" ht="22.2">
      <c r="B1518" s="718" t="s">
        <v>479</v>
      </c>
      <c r="C1518" s="719"/>
      <c r="D1518" s="719"/>
      <c r="E1518" s="719"/>
      <c r="F1518" s="719"/>
      <c r="G1518" s="719"/>
      <c r="H1518" s="719"/>
      <c r="I1518" s="719"/>
      <c r="J1518" s="720"/>
    </row>
    <row r="1519" spans="2:10" ht="18.75" customHeight="1">
      <c r="B1519" s="718" t="s">
        <v>989</v>
      </c>
      <c r="C1519" s="719"/>
      <c r="D1519" s="719"/>
      <c r="E1519" s="719"/>
      <c r="F1519" s="719"/>
      <c r="G1519" s="719"/>
      <c r="H1519" s="719"/>
      <c r="I1519" s="719"/>
      <c r="J1519" s="720"/>
    </row>
    <row r="1520" spans="2:10" ht="22.8" thickBot="1">
      <c r="B1520" s="724" t="s">
        <v>273</v>
      </c>
      <c r="C1520" s="724"/>
      <c r="D1520" s="724"/>
      <c r="E1520" s="724"/>
      <c r="F1520" s="724"/>
      <c r="G1520" s="724"/>
      <c r="H1520" s="724"/>
      <c r="I1520" s="724"/>
      <c r="J1520" s="724"/>
    </row>
    <row r="1521" spans="2:10" s="52" customFormat="1" ht="22.8" thickBot="1">
      <c r="B1521" s="740" t="s">
        <v>405</v>
      </c>
      <c r="C1521" s="741"/>
      <c r="D1521" s="741"/>
      <c r="E1521" s="741"/>
      <c r="F1521" s="741"/>
      <c r="G1521" s="741"/>
      <c r="H1521" s="741"/>
      <c r="I1521" s="741"/>
      <c r="J1521" s="742"/>
    </row>
    <row r="1522" spans="2:10" ht="70.8" thickBot="1">
      <c r="B1522" s="20" t="s">
        <v>459</v>
      </c>
      <c r="C1522" s="128" t="s">
        <v>455</v>
      </c>
      <c r="D1522" s="99" t="s">
        <v>451</v>
      </c>
      <c r="E1522" s="487" t="s">
        <v>454</v>
      </c>
      <c r="F1522" s="100" t="s">
        <v>1</v>
      </c>
      <c r="G1522" s="20" t="s">
        <v>936</v>
      </c>
      <c r="H1522" s="20" t="s">
        <v>935</v>
      </c>
      <c r="I1522" s="20" t="s">
        <v>934</v>
      </c>
      <c r="J1522" s="20" t="s">
        <v>988</v>
      </c>
    </row>
    <row r="1523" spans="2:10" ht="23.4">
      <c r="B1523" s="318">
        <v>20000000</v>
      </c>
      <c r="C1523" s="151"/>
      <c r="D1523" s="236"/>
      <c r="E1523" s="500"/>
      <c r="F1523" s="237" t="s">
        <v>160</v>
      </c>
      <c r="G1523" s="238"/>
      <c r="H1523" s="239"/>
      <c r="I1523" s="238"/>
      <c r="J1523" s="239"/>
    </row>
    <row r="1524" spans="2:10" ht="23.4">
      <c r="B1524" s="319">
        <v>21000000</v>
      </c>
      <c r="C1524" s="142"/>
      <c r="D1524" s="77"/>
      <c r="E1524" s="494"/>
      <c r="F1524" s="216" t="s">
        <v>161</v>
      </c>
      <c r="G1524" s="208"/>
      <c r="H1524" s="217"/>
      <c r="I1524" s="208"/>
      <c r="J1524" s="217"/>
    </row>
    <row r="1525" spans="2:10" ht="24" thickBot="1">
      <c r="B1525" s="319">
        <v>21010000</v>
      </c>
      <c r="C1525" s="142"/>
      <c r="D1525" s="77"/>
      <c r="E1525" s="494"/>
      <c r="F1525" s="216" t="s">
        <v>162</v>
      </c>
      <c r="G1525" s="208"/>
      <c r="H1525" s="217"/>
      <c r="I1525" s="208"/>
      <c r="J1525" s="217"/>
    </row>
    <row r="1526" spans="2:10" ht="24" thickBot="1">
      <c r="B1526" s="320">
        <v>21010103</v>
      </c>
      <c r="C1526" s="164" t="s">
        <v>643</v>
      </c>
      <c r="D1526" s="25"/>
      <c r="E1526" s="496">
        <v>31922905</v>
      </c>
      <c r="F1526" s="49" t="s">
        <v>164</v>
      </c>
      <c r="G1526" s="31">
        <v>1100000.1499999999</v>
      </c>
      <c r="H1526" s="51">
        <v>1181141.46</v>
      </c>
      <c r="I1526" s="31">
        <v>980200</v>
      </c>
      <c r="J1526" s="51">
        <v>2141424</v>
      </c>
    </row>
    <row r="1527" spans="2:10" ht="24" thickBot="1">
      <c r="B1527" s="320">
        <v>21010104</v>
      </c>
      <c r="C1527" s="164" t="s">
        <v>643</v>
      </c>
      <c r="D1527" s="25"/>
      <c r="E1527" s="496">
        <v>31922905</v>
      </c>
      <c r="F1527" s="49" t="s">
        <v>165</v>
      </c>
      <c r="G1527" s="31">
        <v>1000300.12</v>
      </c>
      <c r="H1527" s="51">
        <v>1390102.41</v>
      </c>
      <c r="I1527" s="31">
        <v>800100</v>
      </c>
      <c r="J1527" s="51">
        <v>2001300</v>
      </c>
    </row>
    <row r="1528" spans="2:10" ht="24" thickBot="1">
      <c r="B1528" s="320">
        <v>21010105</v>
      </c>
      <c r="C1528" s="164" t="s">
        <v>643</v>
      </c>
      <c r="D1528" s="25"/>
      <c r="E1528" s="496">
        <v>31922905</v>
      </c>
      <c r="F1528" s="49" t="s">
        <v>166</v>
      </c>
      <c r="G1528" s="31">
        <v>820600</v>
      </c>
      <c r="H1528" s="51">
        <v>874712.54</v>
      </c>
      <c r="I1528" s="31">
        <v>772200</v>
      </c>
      <c r="J1528" s="51">
        <v>1200100</v>
      </c>
    </row>
    <row r="1529" spans="2:10" ht="24" thickBot="1">
      <c r="B1529" s="221">
        <v>21010106</v>
      </c>
      <c r="C1529" s="164" t="s">
        <v>643</v>
      </c>
      <c r="D1529" s="25"/>
      <c r="E1529" s="496">
        <v>31922905</v>
      </c>
      <c r="F1529" s="49" t="s">
        <v>167</v>
      </c>
      <c r="G1529" s="31"/>
      <c r="H1529" s="51"/>
      <c r="I1529" s="31"/>
      <c r="J1529" s="51"/>
    </row>
    <row r="1530" spans="2:10" ht="23.4">
      <c r="B1530" s="240"/>
      <c r="C1530" s="164" t="s">
        <v>643</v>
      </c>
      <c r="D1530" s="25"/>
      <c r="E1530" s="496">
        <v>31922905</v>
      </c>
      <c r="F1530" s="53" t="s">
        <v>679</v>
      </c>
      <c r="G1530" s="31"/>
      <c r="H1530" s="51"/>
      <c r="I1530" s="31"/>
      <c r="J1530" s="51"/>
    </row>
    <row r="1531" spans="2:10" ht="45" thickBot="1">
      <c r="B1531" s="319">
        <v>21020300</v>
      </c>
      <c r="C1531" s="142"/>
      <c r="D1531" s="77"/>
      <c r="E1531" s="494"/>
      <c r="F1531" s="216" t="s">
        <v>189</v>
      </c>
      <c r="G1531" s="31"/>
      <c r="H1531" s="51"/>
      <c r="I1531" s="31"/>
      <c r="J1531" s="51"/>
    </row>
    <row r="1532" spans="2:10" ht="24" thickBot="1">
      <c r="B1532" s="320">
        <v>21020301</v>
      </c>
      <c r="C1532" s="164" t="s">
        <v>643</v>
      </c>
      <c r="D1532" s="25"/>
      <c r="E1532" s="496">
        <v>31922905</v>
      </c>
      <c r="F1532" s="53" t="s">
        <v>174</v>
      </c>
      <c r="G1532" s="31">
        <v>299480</v>
      </c>
      <c r="H1532" s="51">
        <v>312481.01</v>
      </c>
      <c r="I1532" s="31">
        <v>290300</v>
      </c>
      <c r="J1532" s="51">
        <v>412380</v>
      </c>
    </row>
    <row r="1533" spans="2:10" ht="24" thickBot="1">
      <c r="B1533" s="320">
        <v>21020302</v>
      </c>
      <c r="C1533" s="164" t="s">
        <v>643</v>
      </c>
      <c r="D1533" s="25"/>
      <c r="E1533" s="496">
        <v>31922905</v>
      </c>
      <c r="F1533" s="53" t="s">
        <v>175</v>
      </c>
      <c r="G1533" s="31">
        <v>120260.12</v>
      </c>
      <c r="H1533" s="51">
        <v>178560.85</v>
      </c>
      <c r="I1533" s="31"/>
      <c r="J1533" s="51">
        <v>270100</v>
      </c>
    </row>
    <row r="1534" spans="2:10" ht="24" thickBot="1">
      <c r="B1534" s="320">
        <v>21020303</v>
      </c>
      <c r="C1534" s="164" t="s">
        <v>643</v>
      </c>
      <c r="D1534" s="25"/>
      <c r="E1534" s="496">
        <v>31922905</v>
      </c>
      <c r="F1534" s="53" t="s">
        <v>176</v>
      </c>
      <c r="G1534" s="31">
        <v>10200</v>
      </c>
      <c r="H1534" s="51">
        <v>10454.4</v>
      </c>
      <c r="I1534" s="31"/>
      <c r="J1534" s="51">
        <v>12200</v>
      </c>
    </row>
    <row r="1535" spans="2:10" ht="24" thickBot="1">
      <c r="B1535" s="320">
        <v>21020304</v>
      </c>
      <c r="C1535" s="164" t="s">
        <v>643</v>
      </c>
      <c r="D1535" s="25"/>
      <c r="E1535" s="496">
        <v>31922905</v>
      </c>
      <c r="F1535" s="53" t="s">
        <v>177</v>
      </c>
      <c r="G1535" s="31">
        <v>42620</v>
      </c>
      <c r="H1535" s="51">
        <v>44640.15</v>
      </c>
      <c r="I1535" s="31"/>
      <c r="J1535" s="51">
        <v>50900</v>
      </c>
    </row>
    <row r="1536" spans="2:10" ht="24" thickBot="1">
      <c r="B1536" s="320">
        <v>21020312</v>
      </c>
      <c r="C1536" s="164" t="s">
        <v>643</v>
      </c>
      <c r="D1536" s="25"/>
      <c r="E1536" s="496">
        <v>31922905</v>
      </c>
      <c r="F1536" s="53" t="s">
        <v>180</v>
      </c>
      <c r="G1536" s="31"/>
      <c r="H1536" s="51"/>
      <c r="I1536" s="31"/>
      <c r="J1536" s="51"/>
    </row>
    <row r="1537" spans="2:10" ht="24" thickBot="1">
      <c r="B1537" s="320">
        <v>21020315</v>
      </c>
      <c r="C1537" s="164" t="s">
        <v>643</v>
      </c>
      <c r="D1537" s="25"/>
      <c r="E1537" s="496">
        <v>31922905</v>
      </c>
      <c r="F1537" s="53" t="s">
        <v>183</v>
      </c>
      <c r="G1537" s="31">
        <v>70630</v>
      </c>
      <c r="H1537" s="51">
        <v>73752.75</v>
      </c>
      <c r="I1537" s="31">
        <v>50820</v>
      </c>
      <c r="J1537" s="51">
        <v>82300</v>
      </c>
    </row>
    <row r="1538" spans="2:10" ht="24" thickBot="1">
      <c r="B1538" s="320" t="s">
        <v>530</v>
      </c>
      <c r="C1538" s="164" t="s">
        <v>643</v>
      </c>
      <c r="D1538" s="25"/>
      <c r="E1538" s="496">
        <v>31922905</v>
      </c>
      <c r="F1538" s="53" t="s">
        <v>518</v>
      </c>
      <c r="G1538" s="31"/>
      <c r="H1538" s="51"/>
      <c r="I1538" s="31"/>
      <c r="J1538" s="51"/>
    </row>
    <row r="1539" spans="2:10" ht="24" thickBot="1">
      <c r="B1539" s="320" t="s">
        <v>531</v>
      </c>
      <c r="C1539" s="164" t="s">
        <v>643</v>
      </c>
      <c r="D1539" s="25"/>
      <c r="E1539" s="496">
        <v>31922905</v>
      </c>
      <c r="F1539" s="53" t="s">
        <v>519</v>
      </c>
      <c r="G1539" s="31"/>
      <c r="H1539" s="51"/>
      <c r="I1539" s="31"/>
      <c r="J1539" s="51"/>
    </row>
    <row r="1540" spans="2:10" ht="23.4">
      <c r="B1540" s="320" t="s">
        <v>532</v>
      </c>
      <c r="C1540" s="164" t="s">
        <v>643</v>
      </c>
      <c r="D1540" s="25"/>
      <c r="E1540" s="496">
        <v>31922905</v>
      </c>
      <c r="F1540" s="53" t="s">
        <v>520</v>
      </c>
      <c r="G1540" s="31"/>
      <c r="H1540" s="51"/>
      <c r="I1540" s="31"/>
      <c r="J1540" s="51"/>
    </row>
    <row r="1541" spans="2:10" ht="24" thickBot="1">
      <c r="B1541" s="319">
        <v>21020400</v>
      </c>
      <c r="C1541" s="142"/>
      <c r="D1541" s="77"/>
      <c r="E1541" s="494"/>
      <c r="F1541" s="216" t="s">
        <v>190</v>
      </c>
      <c r="G1541" s="31"/>
      <c r="H1541" s="51"/>
      <c r="I1541" s="31"/>
      <c r="J1541" s="51"/>
    </row>
    <row r="1542" spans="2:10" ht="24" thickBot="1">
      <c r="B1542" s="320">
        <v>21020401</v>
      </c>
      <c r="C1542" s="164" t="s">
        <v>643</v>
      </c>
      <c r="D1542" s="25"/>
      <c r="E1542" s="496">
        <v>31922905</v>
      </c>
      <c r="F1542" s="53" t="s">
        <v>174</v>
      </c>
      <c r="G1542" s="31">
        <v>380930.62</v>
      </c>
      <c r="H1542" s="51">
        <v>381894.75</v>
      </c>
      <c r="I1542" s="31">
        <v>300200</v>
      </c>
      <c r="J1542" s="51">
        <v>412900</v>
      </c>
    </row>
    <row r="1543" spans="2:10" ht="24" thickBot="1">
      <c r="B1543" s="320">
        <v>21020402</v>
      </c>
      <c r="C1543" s="164" t="s">
        <v>643</v>
      </c>
      <c r="D1543" s="25"/>
      <c r="E1543" s="496">
        <v>31922905</v>
      </c>
      <c r="F1543" s="53" t="s">
        <v>175</v>
      </c>
      <c r="G1543" s="31">
        <v>221230.12</v>
      </c>
      <c r="H1543" s="51">
        <v>333391.03999999998</v>
      </c>
      <c r="I1543" s="31">
        <v>292702</v>
      </c>
      <c r="J1543" s="51">
        <v>360700</v>
      </c>
    </row>
    <row r="1544" spans="2:10" ht="24" thickBot="1">
      <c r="B1544" s="320">
        <v>21020403</v>
      </c>
      <c r="C1544" s="164" t="s">
        <v>643</v>
      </c>
      <c r="D1544" s="25"/>
      <c r="E1544" s="496">
        <v>31922905</v>
      </c>
      <c r="F1544" s="53" t="s">
        <v>176</v>
      </c>
      <c r="G1544" s="31">
        <v>27220.6</v>
      </c>
      <c r="H1544" s="51">
        <v>41164.199999999997</v>
      </c>
      <c r="I1544" s="31">
        <v>28917</v>
      </c>
      <c r="J1544" s="51">
        <v>52100</v>
      </c>
    </row>
    <row r="1545" spans="2:10" ht="24" thickBot="1">
      <c r="B1545" s="320">
        <v>21020404</v>
      </c>
      <c r="C1545" s="164" t="s">
        <v>643</v>
      </c>
      <c r="D1545" s="25"/>
      <c r="E1545" s="496">
        <v>31922905</v>
      </c>
      <c r="F1545" s="53" t="s">
        <v>177</v>
      </c>
      <c r="G1545" s="31">
        <v>55330.17</v>
      </c>
      <c r="H1545" s="51">
        <v>83127.95</v>
      </c>
      <c r="I1545" s="31">
        <v>60220</v>
      </c>
      <c r="J1545" s="51">
        <v>90800</v>
      </c>
    </row>
    <row r="1546" spans="2:10" ht="24" thickBot="1">
      <c r="B1546" s="320">
        <v>21020412</v>
      </c>
      <c r="C1546" s="164" t="s">
        <v>643</v>
      </c>
      <c r="D1546" s="25"/>
      <c r="E1546" s="496">
        <v>31922905</v>
      </c>
      <c r="F1546" s="53" t="s">
        <v>180</v>
      </c>
      <c r="G1546" s="31"/>
      <c r="H1546" s="51"/>
      <c r="I1546" s="31"/>
      <c r="J1546" s="51"/>
    </row>
    <row r="1547" spans="2:10" ht="23.4">
      <c r="B1547" s="320">
        <v>21020415</v>
      </c>
      <c r="C1547" s="164" t="s">
        <v>643</v>
      </c>
      <c r="D1547" s="25"/>
      <c r="E1547" s="496">
        <v>31922905</v>
      </c>
      <c r="F1547" s="53" t="s">
        <v>183</v>
      </c>
      <c r="G1547" s="31">
        <v>212230</v>
      </c>
      <c r="H1547" s="51">
        <v>213807.95</v>
      </c>
      <c r="I1547" s="31">
        <v>198301</v>
      </c>
      <c r="J1547" s="51">
        <v>250800</v>
      </c>
    </row>
    <row r="1548" spans="2:10" ht="24" thickBot="1">
      <c r="B1548" s="319">
        <v>21020500</v>
      </c>
      <c r="C1548" s="142"/>
      <c r="D1548" s="77"/>
      <c r="E1548" s="494"/>
      <c r="F1548" s="216" t="s">
        <v>191</v>
      </c>
      <c r="G1548" s="31"/>
      <c r="H1548" s="51"/>
      <c r="I1548" s="31"/>
      <c r="J1548" s="51"/>
    </row>
    <row r="1549" spans="2:10" ht="24" thickBot="1">
      <c r="B1549" s="320">
        <v>21020501</v>
      </c>
      <c r="C1549" s="164" t="s">
        <v>643</v>
      </c>
      <c r="D1549" s="25"/>
      <c r="E1549" s="496">
        <v>31922905</v>
      </c>
      <c r="F1549" s="53" t="s">
        <v>174</v>
      </c>
      <c r="G1549" s="31">
        <v>204100</v>
      </c>
      <c r="H1549" s="51">
        <v>205120.27</v>
      </c>
      <c r="I1549" s="31">
        <v>192911</v>
      </c>
      <c r="J1549" s="51">
        <v>260700</v>
      </c>
    </row>
    <row r="1550" spans="2:10" ht="24" thickBot="1">
      <c r="B1550" s="321">
        <v>21020502</v>
      </c>
      <c r="C1550" s="164" t="s">
        <v>643</v>
      </c>
      <c r="D1550" s="225"/>
      <c r="E1550" s="496">
        <v>31922905</v>
      </c>
      <c r="F1550" s="53" t="s">
        <v>175</v>
      </c>
      <c r="G1550" s="31">
        <v>116200.62</v>
      </c>
      <c r="H1550" s="51">
        <v>117216.67</v>
      </c>
      <c r="I1550" s="31">
        <v>93300</v>
      </c>
      <c r="J1550" s="51">
        <v>126300</v>
      </c>
    </row>
    <row r="1551" spans="2:10" ht="24" thickBot="1">
      <c r="B1551" s="321">
        <v>21020503</v>
      </c>
      <c r="C1551" s="164" t="s">
        <v>643</v>
      </c>
      <c r="D1551" s="225"/>
      <c r="E1551" s="496">
        <v>31922905</v>
      </c>
      <c r="F1551" s="53" t="s">
        <v>176</v>
      </c>
      <c r="G1551" s="31">
        <v>25200</v>
      </c>
      <c r="H1551" s="51">
        <v>26136</v>
      </c>
      <c r="I1551" s="31">
        <v>16120</v>
      </c>
      <c r="J1551" s="51">
        <v>32900</v>
      </c>
    </row>
    <row r="1552" spans="2:10" ht="24" thickBot="1">
      <c r="B1552" s="321">
        <v>21020504</v>
      </c>
      <c r="C1552" s="164" t="s">
        <v>643</v>
      </c>
      <c r="D1552" s="225"/>
      <c r="E1552" s="496">
        <v>31922905</v>
      </c>
      <c r="F1552" s="53" t="s">
        <v>177</v>
      </c>
      <c r="G1552" s="31">
        <v>28100.12</v>
      </c>
      <c r="H1552" s="51">
        <v>29157.47</v>
      </c>
      <c r="I1552" s="31">
        <v>19300</v>
      </c>
      <c r="J1552" s="51">
        <v>30200</v>
      </c>
    </row>
    <row r="1553" spans="2:10" ht="24" thickBot="1">
      <c r="B1553" s="321">
        <v>21020512</v>
      </c>
      <c r="C1553" s="164" t="s">
        <v>643</v>
      </c>
      <c r="D1553" s="225"/>
      <c r="E1553" s="496">
        <v>31922905</v>
      </c>
      <c r="F1553" s="53" t="s">
        <v>919</v>
      </c>
      <c r="G1553" s="31"/>
      <c r="H1553" s="51">
        <v>2520000</v>
      </c>
      <c r="I1553" s="31">
        <v>2000000</v>
      </c>
      <c r="J1553" s="51"/>
    </row>
    <row r="1554" spans="2:10" ht="23.4">
      <c r="B1554" s="321">
        <v>21020515</v>
      </c>
      <c r="C1554" s="164" t="s">
        <v>643</v>
      </c>
      <c r="D1554" s="225"/>
      <c r="E1554" s="496">
        <v>31922905</v>
      </c>
      <c r="F1554" s="53" t="s">
        <v>183</v>
      </c>
      <c r="G1554" s="31">
        <v>299960.96000000002</v>
      </c>
      <c r="H1554" s="51">
        <v>343524.37</v>
      </c>
      <c r="I1554" s="31">
        <v>240111</v>
      </c>
      <c r="J1554" s="51">
        <v>380100</v>
      </c>
    </row>
    <row r="1555" spans="2:10" ht="24" thickBot="1">
      <c r="B1555" s="222">
        <v>21020600</v>
      </c>
      <c r="C1555" s="145"/>
      <c r="D1555" s="223"/>
      <c r="E1555" s="497"/>
      <c r="F1555" s="216" t="s">
        <v>192</v>
      </c>
      <c r="G1555" s="31"/>
      <c r="H1555" s="51"/>
      <c r="I1555" s="31"/>
      <c r="J1555" s="51"/>
    </row>
    <row r="1556" spans="2:10" ht="23.4">
      <c r="B1556" s="286">
        <v>21020605</v>
      </c>
      <c r="C1556" s="164" t="s">
        <v>643</v>
      </c>
      <c r="D1556" s="225"/>
      <c r="E1556" s="496">
        <v>31922905</v>
      </c>
      <c r="F1556" s="49" t="s">
        <v>195</v>
      </c>
      <c r="G1556" s="31"/>
      <c r="H1556" s="51"/>
      <c r="I1556" s="31"/>
      <c r="J1556" s="51"/>
    </row>
    <row r="1557" spans="2:10" ht="23.4">
      <c r="B1557" s="41">
        <v>22020000</v>
      </c>
      <c r="C1557" s="146"/>
      <c r="D1557" s="228"/>
      <c r="E1557" s="498"/>
      <c r="F1557" s="44" t="s">
        <v>200</v>
      </c>
      <c r="G1557" s="31"/>
      <c r="H1557" s="51"/>
      <c r="I1557" s="31"/>
      <c r="J1557" s="51"/>
    </row>
    <row r="1558" spans="2:10" ht="24" thickBot="1">
      <c r="B1558" s="41">
        <v>22020100</v>
      </c>
      <c r="C1558" s="146"/>
      <c r="D1558" s="228"/>
      <c r="E1558" s="498"/>
      <c r="F1558" s="44" t="s">
        <v>201</v>
      </c>
      <c r="G1558" s="31"/>
      <c r="H1558" s="51"/>
      <c r="I1558" s="31"/>
      <c r="J1558" s="51"/>
    </row>
    <row r="1559" spans="2:10" ht="24" thickBot="1">
      <c r="B1559" s="84">
        <v>22020101</v>
      </c>
      <c r="C1559" s="164" t="s">
        <v>643</v>
      </c>
      <c r="D1559" s="312"/>
      <c r="E1559" s="496">
        <v>31922905</v>
      </c>
      <c r="F1559" s="305" t="s">
        <v>202</v>
      </c>
      <c r="G1559" s="310"/>
      <c r="H1559" s="51"/>
      <c r="I1559" s="310"/>
      <c r="J1559" s="51"/>
    </row>
    <row r="1560" spans="2:10" ht="24" thickBot="1">
      <c r="B1560" s="84">
        <v>22020102</v>
      </c>
      <c r="C1560" s="164" t="s">
        <v>643</v>
      </c>
      <c r="D1560" s="312"/>
      <c r="E1560" s="496">
        <v>31922905</v>
      </c>
      <c r="F1560" s="305" t="s">
        <v>203</v>
      </c>
      <c r="G1560" s="310">
        <v>250000</v>
      </c>
      <c r="H1560" s="51">
        <v>300000</v>
      </c>
      <c r="I1560" s="310">
        <v>240000</v>
      </c>
      <c r="J1560" s="51">
        <v>500000</v>
      </c>
    </row>
    <row r="1561" spans="2:10" ht="24" thickBot="1">
      <c r="B1561" s="84">
        <v>22020103</v>
      </c>
      <c r="C1561" s="164" t="s">
        <v>643</v>
      </c>
      <c r="D1561" s="312"/>
      <c r="E1561" s="496">
        <v>31922905</v>
      </c>
      <c r="F1561" s="305" t="s">
        <v>204</v>
      </c>
      <c r="G1561" s="309"/>
      <c r="H1561" s="51"/>
      <c r="I1561" s="309"/>
      <c r="J1561" s="51"/>
    </row>
    <row r="1562" spans="2:10" ht="23.4">
      <c r="B1562" s="84">
        <v>22020104</v>
      </c>
      <c r="C1562" s="164" t="s">
        <v>643</v>
      </c>
      <c r="D1562" s="312"/>
      <c r="E1562" s="496">
        <v>31922905</v>
      </c>
      <c r="F1562" s="305" t="s">
        <v>205</v>
      </c>
      <c r="G1562" s="309"/>
      <c r="H1562" s="51"/>
      <c r="I1562" s="309"/>
      <c r="J1562" s="51"/>
    </row>
    <row r="1563" spans="2:10" ht="24" thickBot="1">
      <c r="B1563" s="41">
        <v>22020200</v>
      </c>
      <c r="C1563" s="146"/>
      <c r="D1563" s="228"/>
      <c r="E1563" s="498"/>
      <c r="F1563" s="44" t="s">
        <v>206</v>
      </c>
      <c r="G1563" s="31"/>
      <c r="H1563" s="51"/>
      <c r="I1563" s="31"/>
      <c r="J1563" s="51"/>
    </row>
    <row r="1564" spans="2:10" ht="23.4">
      <c r="B1564" s="48">
        <v>22020201</v>
      </c>
      <c r="C1564" s="164" t="s">
        <v>643</v>
      </c>
      <c r="D1564" s="104"/>
      <c r="E1564" s="496">
        <v>31922905</v>
      </c>
      <c r="F1564" s="30" t="s">
        <v>207</v>
      </c>
      <c r="G1564" s="31">
        <v>3500000</v>
      </c>
      <c r="H1564" s="51">
        <v>4000000</v>
      </c>
      <c r="I1564" s="31">
        <v>2000000</v>
      </c>
      <c r="J1564" s="51">
        <v>2000000</v>
      </c>
    </row>
    <row r="1565" spans="2:10" ht="24" thickBot="1">
      <c r="B1565" s="41">
        <v>22020300</v>
      </c>
      <c r="C1565" s="146"/>
      <c r="D1565" s="228"/>
      <c r="E1565" s="498"/>
      <c r="F1565" s="44" t="s">
        <v>209</v>
      </c>
      <c r="G1565" s="31"/>
      <c r="H1565" s="51"/>
      <c r="I1565" s="31"/>
      <c r="J1565" s="51"/>
    </row>
    <row r="1566" spans="2:10" ht="23.4">
      <c r="B1566" s="48">
        <v>22020313</v>
      </c>
      <c r="C1566" s="131" t="s">
        <v>643</v>
      </c>
      <c r="D1566" s="104"/>
      <c r="E1566" s="496">
        <v>31922905</v>
      </c>
      <c r="F1566" s="30" t="s">
        <v>218</v>
      </c>
      <c r="G1566" s="31">
        <v>9000000</v>
      </c>
      <c r="H1566" s="51">
        <v>10000000</v>
      </c>
      <c r="I1566" s="31">
        <v>9000000</v>
      </c>
      <c r="J1566" s="51">
        <v>15000000</v>
      </c>
    </row>
    <row r="1567" spans="2:10" ht="24" thickBot="1">
      <c r="B1567" s="41">
        <v>22020400</v>
      </c>
      <c r="C1567" s="146"/>
      <c r="D1567" s="228"/>
      <c r="E1567" s="498"/>
      <c r="F1567" s="44" t="s">
        <v>219</v>
      </c>
      <c r="G1567" s="31"/>
      <c r="H1567" s="51"/>
      <c r="I1567" s="31"/>
      <c r="J1567" s="51"/>
    </row>
    <row r="1568" spans="2:10" ht="24" thickBot="1">
      <c r="B1568" s="48">
        <v>22020406</v>
      </c>
      <c r="C1568" s="164" t="s">
        <v>643</v>
      </c>
      <c r="D1568" s="104"/>
      <c r="E1568" s="496">
        <v>31922905</v>
      </c>
      <c r="F1568" s="30" t="s">
        <v>223</v>
      </c>
      <c r="G1568" s="31">
        <v>5200000</v>
      </c>
      <c r="H1568" s="51">
        <v>6000000</v>
      </c>
      <c r="I1568" s="31">
        <v>5100000</v>
      </c>
      <c r="J1568" s="51">
        <v>6000000</v>
      </c>
    </row>
    <row r="1569" spans="2:10" ht="23.4">
      <c r="B1569" s="48">
        <v>22020410</v>
      </c>
      <c r="C1569" s="164" t="s">
        <v>643</v>
      </c>
      <c r="D1569" s="104"/>
      <c r="E1569" s="496">
        <v>31922905</v>
      </c>
      <c r="F1569" s="30" t="s">
        <v>224</v>
      </c>
      <c r="G1569" s="31">
        <v>1500000</v>
      </c>
      <c r="H1569" s="51">
        <v>2000000</v>
      </c>
      <c r="I1569" s="31">
        <v>1700000</v>
      </c>
      <c r="J1569" s="51">
        <v>5000000</v>
      </c>
    </row>
    <row r="1570" spans="2:10" ht="23.4">
      <c r="B1570" s="41"/>
      <c r="C1570" s="146"/>
      <c r="D1570" s="228"/>
      <c r="E1570" s="498"/>
      <c r="F1570" s="44" t="s">
        <v>312</v>
      </c>
      <c r="G1570" s="65">
        <f>SUM(G1526:G1556)</f>
        <v>5034593.6000000006</v>
      </c>
      <c r="H1570" s="65">
        <f>SUM(H1526:H1556)</f>
        <v>8360386.2400000002</v>
      </c>
      <c r="I1570" s="65">
        <v>6495904</v>
      </c>
      <c r="J1570" s="65">
        <v>8168704</v>
      </c>
    </row>
    <row r="1571" spans="2:10" ht="24" thickBot="1">
      <c r="B1571" s="315"/>
      <c r="C1571" s="137"/>
      <c r="D1571" s="118"/>
      <c r="E1571" s="491"/>
      <c r="F1571" s="242" t="s">
        <v>200</v>
      </c>
      <c r="G1571" s="230">
        <f>SUM(G1559:G1569)</f>
        <v>19450000</v>
      </c>
      <c r="H1571" s="230">
        <f>SUM(H1559:H1569)</f>
        <v>22300000</v>
      </c>
      <c r="I1571" s="230">
        <v>18040000</v>
      </c>
      <c r="J1571" s="230">
        <v>28500000</v>
      </c>
    </row>
    <row r="1572" spans="2:10" ht="24" thickBot="1">
      <c r="B1572" s="60"/>
      <c r="C1572" s="159"/>
      <c r="D1572" s="254"/>
      <c r="E1572" s="503"/>
      <c r="F1572" s="263" t="s">
        <v>292</v>
      </c>
      <c r="G1572" s="63">
        <f>G1570+G1571</f>
        <v>24484593.600000001</v>
      </c>
      <c r="H1572" s="63">
        <f>H1570+H1571</f>
        <v>30660386.240000002</v>
      </c>
      <c r="I1572" s="63">
        <v>24535904</v>
      </c>
      <c r="J1572" s="63">
        <v>36668704</v>
      </c>
    </row>
    <row r="1573" spans="2:10" ht="25.2">
      <c r="B1573" s="721" t="s">
        <v>786</v>
      </c>
      <c r="C1573" s="722"/>
      <c r="D1573" s="722"/>
      <c r="E1573" s="722"/>
      <c r="F1573" s="722"/>
      <c r="G1573" s="722"/>
      <c r="H1573" s="722"/>
      <c r="I1573" s="722"/>
      <c r="J1573" s="723"/>
    </row>
    <row r="1574" spans="2:10" ht="22.2">
      <c r="B1574" s="718" t="s">
        <v>479</v>
      </c>
      <c r="C1574" s="719"/>
      <c r="D1574" s="719"/>
      <c r="E1574" s="719"/>
      <c r="F1574" s="719"/>
      <c r="G1574" s="719"/>
      <c r="H1574" s="719"/>
      <c r="I1574" s="719"/>
      <c r="J1574" s="720"/>
    </row>
    <row r="1575" spans="2:10" ht="18.75" customHeight="1">
      <c r="B1575" s="718" t="s">
        <v>989</v>
      </c>
      <c r="C1575" s="719"/>
      <c r="D1575" s="719"/>
      <c r="E1575" s="719"/>
      <c r="F1575" s="719"/>
      <c r="G1575" s="719"/>
      <c r="H1575" s="719"/>
      <c r="I1575" s="719"/>
      <c r="J1575" s="720"/>
    </row>
    <row r="1576" spans="2:10" ht="22.8" thickBot="1">
      <c r="B1576" s="724" t="s">
        <v>273</v>
      </c>
      <c r="C1576" s="724"/>
      <c r="D1576" s="724"/>
      <c r="E1576" s="724"/>
      <c r="F1576" s="724"/>
      <c r="G1576" s="724"/>
      <c r="H1576" s="724"/>
      <c r="I1576" s="724"/>
      <c r="J1576" s="724"/>
    </row>
    <row r="1577" spans="2:10" s="52" customFormat="1" ht="22.8" thickBot="1">
      <c r="B1577" s="740" t="s">
        <v>406</v>
      </c>
      <c r="C1577" s="741"/>
      <c r="D1577" s="741"/>
      <c r="E1577" s="741"/>
      <c r="F1577" s="741"/>
      <c r="G1577" s="741"/>
      <c r="H1577" s="741"/>
      <c r="I1577" s="741"/>
      <c r="J1577" s="742"/>
    </row>
    <row r="1578" spans="2:10" ht="70.8" thickBot="1">
      <c r="B1578" s="20" t="s">
        <v>459</v>
      </c>
      <c r="C1578" s="128" t="s">
        <v>455</v>
      </c>
      <c r="D1578" s="99" t="s">
        <v>451</v>
      </c>
      <c r="E1578" s="487" t="s">
        <v>454</v>
      </c>
      <c r="F1578" s="100" t="s">
        <v>1</v>
      </c>
      <c r="G1578" s="20" t="s">
        <v>901</v>
      </c>
      <c r="H1578" s="20" t="s">
        <v>902</v>
      </c>
      <c r="I1578" s="20" t="s">
        <v>928</v>
      </c>
      <c r="J1578" s="20" t="s">
        <v>991</v>
      </c>
    </row>
    <row r="1579" spans="2:10" ht="23.4">
      <c r="B1579" s="318">
        <v>20000000</v>
      </c>
      <c r="C1579" s="151"/>
      <c r="D1579" s="236"/>
      <c r="E1579" s="500"/>
      <c r="F1579" s="237" t="s">
        <v>160</v>
      </c>
      <c r="G1579" s="238"/>
      <c r="H1579" s="238"/>
      <c r="I1579" s="238"/>
      <c r="J1579" s="239"/>
    </row>
    <row r="1580" spans="2:10" ht="23.4">
      <c r="B1580" s="319">
        <v>21000000</v>
      </c>
      <c r="C1580" s="142"/>
      <c r="D1580" s="77"/>
      <c r="E1580" s="494"/>
      <c r="F1580" s="216" t="s">
        <v>161</v>
      </c>
      <c r="G1580" s="208"/>
      <c r="H1580" s="208"/>
      <c r="I1580" s="208"/>
      <c r="J1580" s="217"/>
    </row>
    <row r="1581" spans="2:10" ht="24" thickBot="1">
      <c r="B1581" s="319">
        <v>21010000</v>
      </c>
      <c r="C1581" s="142"/>
      <c r="D1581" s="77"/>
      <c r="E1581" s="494"/>
      <c r="F1581" s="216" t="s">
        <v>162</v>
      </c>
      <c r="G1581" s="208"/>
      <c r="H1581" s="208"/>
      <c r="I1581" s="208"/>
      <c r="J1581" s="208"/>
    </row>
    <row r="1582" spans="2:10" ht="24" thickBot="1">
      <c r="B1582" s="320">
        <v>21010103</v>
      </c>
      <c r="C1582" s="164" t="s">
        <v>643</v>
      </c>
      <c r="D1582" s="25"/>
      <c r="E1582" s="496">
        <v>31922905</v>
      </c>
      <c r="F1582" s="49" t="s">
        <v>164</v>
      </c>
      <c r="G1582" s="31">
        <v>2101900.1</v>
      </c>
      <c r="H1582" s="31">
        <v>3292209.91</v>
      </c>
      <c r="I1582" s="31">
        <v>3100202</v>
      </c>
      <c r="J1582" s="31">
        <v>4252209</v>
      </c>
    </row>
    <row r="1583" spans="2:10" ht="24" thickBot="1">
      <c r="B1583" s="320" t="s">
        <v>700</v>
      </c>
      <c r="C1583" s="164" t="s">
        <v>643</v>
      </c>
      <c r="D1583" s="25"/>
      <c r="E1583" s="496">
        <v>31922905</v>
      </c>
      <c r="F1583" s="49" t="s">
        <v>165</v>
      </c>
      <c r="G1583" s="31">
        <v>890300.11</v>
      </c>
      <c r="H1583" s="31">
        <v>1643452.59</v>
      </c>
      <c r="I1583" s="31">
        <v>1760410.12</v>
      </c>
      <c r="J1583" s="31">
        <v>2700100</v>
      </c>
    </row>
    <row r="1584" spans="2:10" ht="24" thickBot="1">
      <c r="B1584" s="320" t="s">
        <v>698</v>
      </c>
      <c r="C1584" s="164" t="s">
        <v>643</v>
      </c>
      <c r="D1584" s="25"/>
      <c r="E1584" s="496">
        <v>31922905</v>
      </c>
      <c r="F1584" s="49" t="s">
        <v>701</v>
      </c>
      <c r="G1584" s="31">
        <v>419112.2</v>
      </c>
      <c r="H1584" s="31">
        <v>593081.44999999995</v>
      </c>
      <c r="I1584" s="31">
        <v>400250.13</v>
      </c>
      <c r="J1584" s="31">
        <v>890200</v>
      </c>
    </row>
    <row r="1585" spans="2:10" ht="24" thickBot="1">
      <c r="B1585" s="221">
        <v>21010106</v>
      </c>
      <c r="C1585" s="164" t="s">
        <v>643</v>
      </c>
      <c r="D1585" s="25"/>
      <c r="E1585" s="496">
        <v>31922905</v>
      </c>
      <c r="F1585" s="49" t="s">
        <v>167</v>
      </c>
      <c r="G1585" s="31"/>
      <c r="H1585" s="31"/>
      <c r="I1585" s="31"/>
      <c r="J1585" s="31"/>
    </row>
    <row r="1586" spans="2:10" ht="23.4">
      <c r="B1586" s="240"/>
      <c r="C1586" s="164" t="s">
        <v>643</v>
      </c>
      <c r="D1586" s="25"/>
      <c r="E1586" s="496">
        <v>31922905</v>
      </c>
      <c r="F1586" s="53" t="s">
        <v>679</v>
      </c>
      <c r="G1586" s="31"/>
      <c r="H1586" s="31"/>
      <c r="I1586" s="31"/>
      <c r="J1586" s="31"/>
    </row>
    <row r="1587" spans="2:10" ht="45" thickBot="1">
      <c r="B1587" s="319">
        <v>21020300</v>
      </c>
      <c r="C1587" s="142"/>
      <c r="D1587" s="77"/>
      <c r="E1587" s="494"/>
      <c r="F1587" s="216" t="s">
        <v>189</v>
      </c>
      <c r="G1587" s="31"/>
      <c r="H1587" s="31"/>
      <c r="I1587" s="31"/>
      <c r="J1587" s="31"/>
    </row>
    <row r="1588" spans="2:10" ht="24" thickBot="1">
      <c r="B1588" s="320">
        <v>21020301</v>
      </c>
      <c r="C1588" s="164" t="s">
        <v>643</v>
      </c>
      <c r="D1588" s="25"/>
      <c r="E1588" s="496">
        <v>31922905</v>
      </c>
      <c r="F1588" s="53" t="s">
        <v>174</v>
      </c>
      <c r="G1588" s="31">
        <v>712100.9</v>
      </c>
      <c r="H1588" s="31">
        <v>985154.84</v>
      </c>
      <c r="I1588" s="31">
        <v>900250.15</v>
      </c>
      <c r="J1588" s="31">
        <v>1200600</v>
      </c>
    </row>
    <row r="1589" spans="2:10" ht="24" thickBot="1">
      <c r="B1589" s="320">
        <v>21020302</v>
      </c>
      <c r="C1589" s="164" t="s">
        <v>643</v>
      </c>
      <c r="D1589" s="25"/>
      <c r="E1589" s="496">
        <v>31922905</v>
      </c>
      <c r="F1589" s="53" t="s">
        <v>175</v>
      </c>
      <c r="G1589" s="31">
        <v>416300.11</v>
      </c>
      <c r="H1589" s="31">
        <v>562945.76326699997</v>
      </c>
      <c r="I1589" s="31">
        <v>456920.13</v>
      </c>
      <c r="J1589" s="31">
        <v>720200</v>
      </c>
    </row>
    <row r="1590" spans="2:10" ht="24" thickBot="1">
      <c r="B1590" s="320">
        <v>21020303</v>
      </c>
      <c r="C1590" s="164" t="s">
        <v>643</v>
      </c>
      <c r="D1590" s="25"/>
      <c r="E1590" s="496">
        <v>31922905</v>
      </c>
      <c r="F1590" s="53" t="s">
        <v>176</v>
      </c>
      <c r="G1590" s="31">
        <v>20200.099999999999</v>
      </c>
      <c r="H1590" s="31">
        <v>32670</v>
      </c>
      <c r="I1590" s="31">
        <v>32370.14</v>
      </c>
      <c r="J1590" s="31">
        <v>40100</v>
      </c>
    </row>
    <row r="1591" spans="2:10" ht="24" thickBot="1">
      <c r="B1591" s="320">
        <v>21020304</v>
      </c>
      <c r="C1591" s="164" t="s">
        <v>643</v>
      </c>
      <c r="D1591" s="25"/>
      <c r="E1591" s="496">
        <v>31922905</v>
      </c>
      <c r="F1591" s="53" t="s">
        <v>177</v>
      </c>
      <c r="G1591" s="31">
        <v>101412.3</v>
      </c>
      <c r="H1591" s="31">
        <v>140738.21</v>
      </c>
      <c r="I1591" s="31">
        <v>135830.16</v>
      </c>
      <c r="J1591" s="31">
        <v>240300</v>
      </c>
    </row>
    <row r="1592" spans="2:10" ht="24" thickBot="1">
      <c r="B1592" s="320">
        <v>21020312</v>
      </c>
      <c r="C1592" s="164" t="s">
        <v>643</v>
      </c>
      <c r="D1592" s="25"/>
      <c r="E1592" s="496">
        <v>31922905</v>
      </c>
      <c r="F1592" s="53" t="s">
        <v>180</v>
      </c>
      <c r="G1592" s="31"/>
      <c r="H1592" s="31"/>
      <c r="I1592" s="31"/>
      <c r="J1592" s="31"/>
    </row>
    <row r="1593" spans="2:10" ht="24" thickBot="1">
      <c r="B1593" s="320">
        <v>21020315</v>
      </c>
      <c r="C1593" s="164" t="s">
        <v>643</v>
      </c>
      <c r="D1593" s="25"/>
      <c r="E1593" s="496">
        <v>31922905</v>
      </c>
      <c r="F1593" s="53" t="s">
        <v>183</v>
      </c>
      <c r="G1593" s="31">
        <v>196700.12</v>
      </c>
      <c r="H1593" s="31">
        <v>227928.99</v>
      </c>
      <c r="I1593" s="31">
        <v>200328.19</v>
      </c>
      <c r="J1593" s="31">
        <v>327800</v>
      </c>
    </row>
    <row r="1594" spans="2:10" ht="24" thickBot="1">
      <c r="B1594" s="320" t="s">
        <v>530</v>
      </c>
      <c r="C1594" s="164" t="s">
        <v>643</v>
      </c>
      <c r="D1594" s="25"/>
      <c r="E1594" s="496">
        <v>31922905</v>
      </c>
      <c r="F1594" s="53" t="s">
        <v>518</v>
      </c>
      <c r="G1594" s="31">
        <v>518300.1</v>
      </c>
      <c r="H1594" s="31">
        <v>793964.78</v>
      </c>
      <c r="I1594" s="31">
        <v>710115.1</v>
      </c>
      <c r="J1594" s="31">
        <v>820900</v>
      </c>
    </row>
    <row r="1595" spans="2:10" ht="24" thickBot="1">
      <c r="B1595" s="320" t="s">
        <v>531</v>
      </c>
      <c r="C1595" s="164" t="s">
        <v>643</v>
      </c>
      <c r="D1595" s="25"/>
      <c r="E1595" s="496">
        <v>31922905</v>
      </c>
      <c r="F1595" s="53" t="s">
        <v>519</v>
      </c>
      <c r="G1595" s="31"/>
      <c r="H1595" s="31"/>
      <c r="I1595" s="31"/>
      <c r="J1595" s="31"/>
    </row>
    <row r="1596" spans="2:10" ht="23.4">
      <c r="B1596" s="320" t="s">
        <v>532</v>
      </c>
      <c r="C1596" s="164" t="s">
        <v>643</v>
      </c>
      <c r="D1596" s="25"/>
      <c r="E1596" s="496">
        <v>31922905</v>
      </c>
      <c r="F1596" s="53" t="s">
        <v>520</v>
      </c>
      <c r="G1596" s="31">
        <v>7133.1</v>
      </c>
      <c r="H1596" s="31">
        <v>9147.6</v>
      </c>
      <c r="I1596" s="31">
        <v>8120.7</v>
      </c>
      <c r="J1596" s="31">
        <v>10200</v>
      </c>
    </row>
    <row r="1597" spans="2:10" ht="24" thickBot="1">
      <c r="B1597" s="319">
        <v>21020400</v>
      </c>
      <c r="C1597" s="142"/>
      <c r="D1597" s="77"/>
      <c r="E1597" s="494"/>
      <c r="F1597" s="216" t="s">
        <v>190</v>
      </c>
      <c r="G1597" s="31"/>
      <c r="H1597" s="31"/>
      <c r="I1597" s="31"/>
      <c r="J1597" s="31"/>
    </row>
    <row r="1598" spans="2:10" ht="24" thickBot="1">
      <c r="B1598" s="320">
        <v>21020401</v>
      </c>
      <c r="C1598" s="164" t="s">
        <v>643</v>
      </c>
      <c r="D1598" s="25"/>
      <c r="E1598" s="496">
        <v>31922905</v>
      </c>
      <c r="F1598" s="53" t="s">
        <v>174</v>
      </c>
      <c r="G1598" s="31">
        <v>310101.7</v>
      </c>
      <c r="H1598" s="31">
        <v>408089.68</v>
      </c>
      <c r="I1598" s="31">
        <v>390036.18</v>
      </c>
      <c r="J1598" s="31">
        <v>408089</v>
      </c>
    </row>
    <row r="1599" spans="2:10" ht="24" thickBot="1">
      <c r="B1599" s="320">
        <v>21020402</v>
      </c>
      <c r="C1599" s="164" t="s">
        <v>643</v>
      </c>
      <c r="D1599" s="25"/>
      <c r="E1599" s="496">
        <v>31922905</v>
      </c>
      <c r="F1599" s="53" t="s">
        <v>175</v>
      </c>
      <c r="G1599" s="31">
        <v>198300.2</v>
      </c>
      <c r="H1599" s="31">
        <v>230289.96</v>
      </c>
      <c r="I1599" s="31">
        <v>200110.12</v>
      </c>
      <c r="J1599" s="31">
        <v>250200</v>
      </c>
    </row>
    <row r="1600" spans="2:10" ht="24" thickBot="1">
      <c r="B1600" s="320">
        <v>21020403</v>
      </c>
      <c r="C1600" s="164" t="s">
        <v>643</v>
      </c>
      <c r="D1600" s="25"/>
      <c r="E1600" s="496">
        <v>31922905</v>
      </c>
      <c r="F1600" s="53" t="s">
        <v>176</v>
      </c>
      <c r="G1600" s="31">
        <v>20900.099999999999</v>
      </c>
      <c r="H1600" s="31">
        <v>27442.799999999999</v>
      </c>
      <c r="I1600" s="31">
        <v>20190.13</v>
      </c>
      <c r="J1600" s="31">
        <v>30100</v>
      </c>
    </row>
    <row r="1601" spans="2:10" ht="24" thickBot="1">
      <c r="B1601" s="320">
        <v>21020404</v>
      </c>
      <c r="C1601" s="164" t="s">
        <v>643</v>
      </c>
      <c r="D1601" s="25"/>
      <c r="E1601" s="496">
        <v>31922905</v>
      </c>
      <c r="F1601" s="53" t="s">
        <v>177</v>
      </c>
      <c r="G1601" s="31">
        <v>41312.800000000003</v>
      </c>
      <c r="H1601" s="31">
        <v>58298.53</v>
      </c>
      <c r="I1601" s="31">
        <v>50160.23</v>
      </c>
      <c r="J1601" s="31">
        <v>70200</v>
      </c>
    </row>
    <row r="1602" spans="2:10" ht="24" thickBot="1">
      <c r="B1602" s="320">
        <v>21020412</v>
      </c>
      <c r="C1602" s="164" t="s">
        <v>643</v>
      </c>
      <c r="D1602" s="25"/>
      <c r="E1602" s="496">
        <v>31922905</v>
      </c>
      <c r="F1602" s="53" t="s">
        <v>180</v>
      </c>
      <c r="G1602" s="31"/>
      <c r="H1602" s="31"/>
      <c r="I1602" s="31"/>
      <c r="J1602" s="31"/>
    </row>
    <row r="1603" spans="2:10" ht="23.4">
      <c r="B1603" s="320">
        <v>21020415</v>
      </c>
      <c r="C1603" s="164" t="s">
        <v>643</v>
      </c>
      <c r="D1603" s="25"/>
      <c r="E1603" s="496">
        <v>31922905</v>
      </c>
      <c r="F1603" s="53" t="s">
        <v>183</v>
      </c>
      <c r="G1603" s="31">
        <v>103112.9</v>
      </c>
      <c r="H1603" s="31">
        <v>145418.53</v>
      </c>
      <c r="I1603" s="31">
        <v>140218.5</v>
      </c>
      <c r="J1603" s="31">
        <v>246300</v>
      </c>
    </row>
    <row r="1604" spans="2:10" ht="24" thickBot="1">
      <c r="B1604" s="319">
        <v>21020500</v>
      </c>
      <c r="C1604" s="142"/>
      <c r="D1604" s="77"/>
      <c r="E1604" s="494"/>
      <c r="F1604" s="216" t="s">
        <v>191</v>
      </c>
      <c r="G1604" s="31"/>
      <c r="H1604" s="31"/>
      <c r="I1604" s="31"/>
      <c r="J1604" s="31"/>
    </row>
    <row r="1605" spans="2:10" ht="24" thickBot="1">
      <c r="B1605" s="320">
        <v>21020501</v>
      </c>
      <c r="C1605" s="164" t="s">
        <v>643</v>
      </c>
      <c r="D1605" s="25"/>
      <c r="E1605" s="496">
        <v>31922905</v>
      </c>
      <c r="F1605" s="53" t="s">
        <v>174</v>
      </c>
      <c r="G1605" s="31">
        <v>103112.9</v>
      </c>
      <c r="H1605" s="31">
        <v>40459.68</v>
      </c>
      <c r="I1605" s="31">
        <v>36396.82</v>
      </c>
      <c r="J1605" s="31">
        <v>46500</v>
      </c>
    </row>
    <row r="1606" spans="2:10" ht="24" thickBot="1">
      <c r="B1606" s="321">
        <v>21020502</v>
      </c>
      <c r="C1606" s="164" t="s">
        <v>643</v>
      </c>
      <c r="D1606" s="225"/>
      <c r="E1606" s="496">
        <v>31922905</v>
      </c>
      <c r="F1606" s="53" t="s">
        <v>175</v>
      </c>
      <c r="G1606" s="31">
        <v>29418.12</v>
      </c>
      <c r="H1606" s="31">
        <v>23119.74</v>
      </c>
      <c r="I1606" s="31">
        <v>20109.099999999999</v>
      </c>
      <c r="J1606" s="31">
        <v>33300</v>
      </c>
    </row>
    <row r="1607" spans="2:10" ht="24" thickBot="1">
      <c r="B1607" s="321">
        <v>21020503</v>
      </c>
      <c r="C1607" s="164" t="s">
        <v>643</v>
      </c>
      <c r="D1607" s="225"/>
      <c r="E1607" s="496">
        <v>31922905</v>
      </c>
      <c r="F1607" s="53" t="s">
        <v>176</v>
      </c>
      <c r="G1607" s="31">
        <v>18120.099999999999</v>
      </c>
      <c r="H1607" s="31">
        <v>6534</v>
      </c>
      <c r="I1607" s="31">
        <v>5102.2</v>
      </c>
      <c r="J1607" s="31">
        <v>8100</v>
      </c>
    </row>
    <row r="1608" spans="2:10" ht="24" thickBot="1">
      <c r="B1608" s="321">
        <v>21020504</v>
      </c>
      <c r="C1608" s="164" t="s">
        <v>643</v>
      </c>
      <c r="D1608" s="225"/>
      <c r="E1608" s="496">
        <v>31922905</v>
      </c>
      <c r="F1608" s="53" t="s">
        <v>177</v>
      </c>
      <c r="G1608" s="31">
        <v>4300.8</v>
      </c>
      <c r="H1608" s="31">
        <v>5634.78</v>
      </c>
      <c r="I1608" s="31">
        <v>4620</v>
      </c>
      <c r="J1608" s="31">
        <v>7200</v>
      </c>
    </row>
    <row r="1609" spans="2:10" ht="24" thickBot="1">
      <c r="B1609" s="321">
        <v>21020512</v>
      </c>
      <c r="C1609" s="164" t="s">
        <v>643</v>
      </c>
      <c r="D1609" s="225"/>
      <c r="E1609" s="496">
        <v>31922905</v>
      </c>
      <c r="F1609" s="53" t="s">
        <v>927</v>
      </c>
      <c r="G1609" s="31">
        <v>311.3</v>
      </c>
      <c r="H1609" s="31"/>
      <c r="I1609" s="31"/>
      <c r="J1609" s="31"/>
    </row>
    <row r="1610" spans="2:10" ht="23.4">
      <c r="B1610" s="321">
        <v>21020515</v>
      </c>
      <c r="C1610" s="164" t="s">
        <v>643</v>
      </c>
      <c r="D1610" s="225"/>
      <c r="E1610" s="496">
        <v>31922905</v>
      </c>
      <c r="F1610" s="53" t="s">
        <v>183</v>
      </c>
      <c r="G1610" s="31">
        <v>82200.3</v>
      </c>
      <c r="H1610" s="31">
        <v>84327.95</v>
      </c>
      <c r="I1610" s="31">
        <v>79316.36</v>
      </c>
      <c r="J1610" s="31">
        <v>90400</v>
      </c>
    </row>
    <row r="1611" spans="2:10" ht="24" thickBot="1">
      <c r="B1611" s="222">
        <v>21020600</v>
      </c>
      <c r="C1611" s="145"/>
      <c r="D1611" s="223"/>
      <c r="E1611" s="497"/>
      <c r="F1611" s="216" t="s">
        <v>192</v>
      </c>
      <c r="G1611" s="31"/>
      <c r="H1611" s="51"/>
      <c r="I1611" s="31"/>
      <c r="J1611" s="51"/>
    </row>
    <row r="1612" spans="2:10" ht="23.4">
      <c r="B1612" s="286">
        <v>21020605</v>
      </c>
      <c r="C1612" s="164" t="s">
        <v>643</v>
      </c>
      <c r="D1612" s="225"/>
      <c r="E1612" s="496">
        <v>31922905</v>
      </c>
      <c r="F1612" s="49" t="s">
        <v>195</v>
      </c>
      <c r="G1612" s="31"/>
      <c r="H1612" s="51"/>
      <c r="I1612" s="31"/>
      <c r="J1612" s="51"/>
    </row>
    <row r="1613" spans="2:10" ht="23.4">
      <c r="B1613" s="41">
        <v>22020000</v>
      </c>
      <c r="C1613" s="146"/>
      <c r="D1613" s="228"/>
      <c r="E1613" s="498"/>
      <c r="F1613" s="44" t="s">
        <v>200</v>
      </c>
      <c r="G1613" s="31"/>
      <c r="H1613" s="31"/>
      <c r="I1613" s="31"/>
      <c r="J1613" s="31"/>
    </row>
    <row r="1614" spans="2:10" ht="24" thickBot="1">
      <c r="B1614" s="41">
        <v>22020100</v>
      </c>
      <c r="C1614" s="146"/>
      <c r="D1614" s="228"/>
      <c r="E1614" s="498"/>
      <c r="F1614" s="44" t="s">
        <v>201</v>
      </c>
      <c r="G1614" s="31"/>
      <c r="H1614" s="31"/>
      <c r="I1614" s="31"/>
      <c r="J1614" s="31"/>
    </row>
    <row r="1615" spans="2:10" ht="24" thickBot="1">
      <c r="B1615" s="84">
        <v>22020101</v>
      </c>
      <c r="C1615" s="164" t="s">
        <v>643</v>
      </c>
      <c r="D1615" s="312"/>
      <c r="E1615" s="496">
        <v>31922905</v>
      </c>
      <c r="F1615" s="305" t="s">
        <v>202</v>
      </c>
      <c r="G1615" s="309"/>
      <c r="H1615" s="31"/>
      <c r="I1615" s="309"/>
      <c r="J1615" s="31"/>
    </row>
    <row r="1616" spans="2:10" ht="24" thickBot="1">
      <c r="B1616" s="84">
        <v>22020102</v>
      </c>
      <c r="C1616" s="164" t="s">
        <v>643</v>
      </c>
      <c r="D1616" s="312"/>
      <c r="E1616" s="496">
        <v>31922905</v>
      </c>
      <c r="F1616" s="305" t="s">
        <v>203</v>
      </c>
      <c r="G1616" s="310"/>
      <c r="H1616" s="31"/>
      <c r="I1616" s="310"/>
      <c r="J1616" s="31"/>
    </row>
    <row r="1617" spans="2:10" ht="24" thickBot="1">
      <c r="B1617" s="84">
        <v>22020103</v>
      </c>
      <c r="C1617" s="164" t="s">
        <v>643</v>
      </c>
      <c r="D1617" s="312"/>
      <c r="E1617" s="496">
        <v>31922905</v>
      </c>
      <c r="F1617" s="305" t="s">
        <v>204</v>
      </c>
      <c r="G1617" s="309"/>
      <c r="H1617" s="31"/>
      <c r="I1617" s="309"/>
      <c r="J1617" s="31"/>
    </row>
    <row r="1618" spans="2:10" ht="23.4">
      <c r="B1618" s="84">
        <v>22020104</v>
      </c>
      <c r="C1618" s="164" t="s">
        <v>643</v>
      </c>
      <c r="D1618" s="312"/>
      <c r="E1618" s="496">
        <v>31922905</v>
      </c>
      <c r="F1618" s="305" t="s">
        <v>205</v>
      </c>
      <c r="G1618" s="309"/>
      <c r="H1618" s="31"/>
      <c r="I1618" s="309"/>
      <c r="J1618" s="31"/>
    </row>
    <row r="1619" spans="2:10" ht="23.4">
      <c r="B1619" s="41">
        <v>22020000</v>
      </c>
      <c r="C1619" s="146"/>
      <c r="D1619" s="228"/>
      <c r="E1619" s="498"/>
      <c r="F1619" s="44" t="s">
        <v>200</v>
      </c>
      <c r="G1619" s="31"/>
      <c r="H1619" s="31"/>
      <c r="I1619" s="31"/>
      <c r="J1619" s="31"/>
    </row>
    <row r="1620" spans="2:10" ht="24" thickBot="1">
      <c r="B1620" s="41">
        <v>22020100</v>
      </c>
      <c r="C1620" s="146"/>
      <c r="D1620" s="228"/>
      <c r="E1620" s="498"/>
      <c r="F1620" s="44" t="s">
        <v>201</v>
      </c>
      <c r="G1620" s="31"/>
      <c r="H1620" s="31"/>
      <c r="I1620" s="31"/>
      <c r="J1620" s="31"/>
    </row>
    <row r="1621" spans="2:10" ht="23.4">
      <c r="B1621" s="48">
        <v>22020102</v>
      </c>
      <c r="C1621" s="164" t="s">
        <v>643</v>
      </c>
      <c r="D1621" s="104"/>
      <c r="E1621" s="496">
        <v>31922905</v>
      </c>
      <c r="F1621" s="30" t="s">
        <v>203</v>
      </c>
      <c r="G1621" s="31">
        <v>140000</v>
      </c>
      <c r="H1621" s="31">
        <v>300000</v>
      </c>
      <c r="I1621" s="31">
        <v>250000</v>
      </c>
      <c r="J1621" s="31">
        <v>500000</v>
      </c>
    </row>
    <row r="1622" spans="2:10" ht="24" thickBot="1">
      <c r="B1622" s="41">
        <v>22020200</v>
      </c>
      <c r="C1622" s="146"/>
      <c r="D1622" s="228"/>
      <c r="E1622" s="498"/>
      <c r="F1622" s="44" t="s">
        <v>206</v>
      </c>
      <c r="G1622" s="31"/>
      <c r="H1622" s="31"/>
      <c r="I1622" s="31"/>
      <c r="J1622" s="31"/>
    </row>
    <row r="1623" spans="2:10" ht="23.4">
      <c r="B1623" s="48">
        <v>22020206</v>
      </c>
      <c r="C1623" s="164" t="s">
        <v>643</v>
      </c>
      <c r="D1623" s="104"/>
      <c r="E1623" s="496">
        <v>31922905</v>
      </c>
      <c r="F1623" s="30" t="s">
        <v>208</v>
      </c>
      <c r="G1623" s="31"/>
      <c r="H1623" s="31"/>
      <c r="I1623" s="31"/>
      <c r="J1623" s="31"/>
    </row>
    <row r="1624" spans="2:10" ht="24" thickBot="1">
      <c r="B1624" s="41">
        <v>22020400</v>
      </c>
      <c r="C1624" s="146"/>
      <c r="D1624" s="228"/>
      <c r="E1624" s="498"/>
      <c r="F1624" s="44" t="s">
        <v>219</v>
      </c>
      <c r="G1624" s="31"/>
      <c r="H1624" s="31"/>
      <c r="I1624" s="31"/>
      <c r="J1624" s="31"/>
    </row>
    <row r="1625" spans="2:10" ht="24" thickBot="1">
      <c r="B1625" s="48">
        <v>22020402</v>
      </c>
      <c r="C1625" s="164" t="s">
        <v>643</v>
      </c>
      <c r="D1625" s="104"/>
      <c r="E1625" s="496">
        <v>31922905</v>
      </c>
      <c r="F1625" s="30" t="s">
        <v>221</v>
      </c>
      <c r="G1625" s="31">
        <v>17200000</v>
      </c>
      <c r="H1625" s="31">
        <v>40000000</v>
      </c>
      <c r="I1625" s="31">
        <v>35510000</v>
      </c>
      <c r="J1625" s="31">
        <v>20000000</v>
      </c>
    </row>
    <row r="1626" spans="2:10" ht="45" thickBot="1">
      <c r="B1626" s="48">
        <v>22020403</v>
      </c>
      <c r="C1626" s="164" t="s">
        <v>643</v>
      </c>
      <c r="D1626" s="104"/>
      <c r="E1626" s="496">
        <v>31922905</v>
      </c>
      <c r="F1626" s="30" t="s">
        <v>222</v>
      </c>
      <c r="G1626" s="31">
        <v>3700000</v>
      </c>
      <c r="H1626" s="31">
        <v>10000000</v>
      </c>
      <c r="I1626" s="31">
        <v>930000</v>
      </c>
      <c r="J1626" s="31">
        <v>40000000</v>
      </c>
    </row>
    <row r="1627" spans="2:10" ht="24" thickBot="1">
      <c r="B1627" s="48">
        <v>22020406</v>
      </c>
      <c r="C1627" s="164" t="s">
        <v>643</v>
      </c>
      <c r="D1627" s="104"/>
      <c r="E1627" s="496">
        <v>31922905</v>
      </c>
      <c r="F1627" s="30" t="s">
        <v>223</v>
      </c>
      <c r="G1627" s="31"/>
      <c r="H1627" s="31"/>
      <c r="I1627" s="31"/>
      <c r="J1627" s="31"/>
    </row>
    <row r="1628" spans="2:10" ht="23.4">
      <c r="B1628" s="48">
        <v>22020412</v>
      </c>
      <c r="C1628" s="164" t="s">
        <v>643</v>
      </c>
      <c r="D1628" s="104"/>
      <c r="E1628" s="496">
        <v>31922905</v>
      </c>
      <c r="F1628" s="30" t="s">
        <v>225</v>
      </c>
      <c r="G1628" s="31">
        <v>14475599</v>
      </c>
      <c r="H1628" s="51">
        <v>30000000</v>
      </c>
      <c r="I1628" s="31">
        <v>29200000</v>
      </c>
      <c r="J1628" s="51">
        <v>40000000</v>
      </c>
    </row>
    <row r="1629" spans="2:10" ht="24" thickBot="1">
      <c r="B1629" s="41">
        <v>22020600</v>
      </c>
      <c r="C1629" s="146"/>
      <c r="D1629" s="228"/>
      <c r="E1629" s="498"/>
      <c r="F1629" s="44" t="s">
        <v>228</v>
      </c>
      <c r="G1629" s="31"/>
      <c r="H1629" s="31"/>
      <c r="I1629" s="31"/>
      <c r="J1629" s="51"/>
    </row>
    <row r="1630" spans="2:10" ht="24" thickBot="1">
      <c r="B1630" s="48">
        <v>22020602</v>
      </c>
      <c r="C1630" s="164" t="s">
        <v>643</v>
      </c>
      <c r="D1630" s="104"/>
      <c r="E1630" s="496">
        <v>31922905</v>
      </c>
      <c r="F1630" s="30" t="s">
        <v>229</v>
      </c>
      <c r="G1630" s="31"/>
      <c r="H1630" s="31"/>
      <c r="I1630" s="31"/>
      <c r="J1630" s="51"/>
    </row>
    <row r="1631" spans="2:10" ht="23.4">
      <c r="B1631" s="48">
        <v>22020603</v>
      </c>
      <c r="C1631" s="164" t="s">
        <v>643</v>
      </c>
      <c r="D1631" s="104"/>
      <c r="E1631" s="496">
        <v>31922905</v>
      </c>
      <c r="F1631" s="30" t="s">
        <v>230</v>
      </c>
      <c r="G1631" s="31"/>
      <c r="H1631" s="31"/>
      <c r="I1631" s="31"/>
      <c r="J1631" s="51"/>
    </row>
    <row r="1632" spans="2:10" ht="23.4">
      <c r="B1632" s="41"/>
      <c r="C1632" s="146"/>
      <c r="D1632" s="228"/>
      <c r="E1632" s="498"/>
      <c r="F1632" s="44" t="s">
        <v>312</v>
      </c>
      <c r="G1632" s="65">
        <f>SUM(G1582:G1612)</f>
        <v>6294650.3599999985</v>
      </c>
      <c r="H1632" s="65">
        <f>SUM(H1582:H1612)</f>
        <v>9310909.7832669988</v>
      </c>
      <c r="I1632" s="65">
        <v>8091345</v>
      </c>
      <c r="J1632" s="65">
        <v>12393006</v>
      </c>
    </row>
    <row r="1633" spans="2:10" ht="24" thickBot="1">
      <c r="B1633" s="315"/>
      <c r="C1633" s="137"/>
      <c r="D1633" s="118"/>
      <c r="E1633" s="491"/>
      <c r="F1633" s="242" t="s">
        <v>200</v>
      </c>
      <c r="G1633" s="230">
        <f>SUM(G1621:G1631)</f>
        <v>35515599</v>
      </c>
      <c r="H1633" s="230">
        <f>SUM(H1621:H1631)</f>
        <v>80300000</v>
      </c>
      <c r="I1633" s="230">
        <f>SUM(I1621:I1631)</f>
        <v>65890000</v>
      </c>
      <c r="J1633" s="230">
        <v>100000000</v>
      </c>
    </row>
    <row r="1634" spans="2:10" ht="24" thickBot="1">
      <c r="B1634" s="325"/>
      <c r="C1634" s="149"/>
      <c r="D1634" s="287"/>
      <c r="E1634" s="499"/>
      <c r="F1634" s="263" t="s">
        <v>292</v>
      </c>
      <c r="G1634" s="288">
        <f>G1632+G1633</f>
        <v>41810249.359999999</v>
      </c>
      <c r="H1634" s="288">
        <f>H1632+H1633</f>
        <v>89610909.783266991</v>
      </c>
      <c r="I1634" s="288">
        <f>I1632+I1633</f>
        <v>73981345</v>
      </c>
      <c r="J1634" s="288">
        <v>112393006</v>
      </c>
    </row>
    <row r="1635" spans="2:10" ht="25.2">
      <c r="B1635" s="721" t="s">
        <v>786</v>
      </c>
      <c r="C1635" s="722"/>
      <c r="D1635" s="722"/>
      <c r="E1635" s="722"/>
      <c r="F1635" s="722"/>
      <c r="G1635" s="722"/>
      <c r="H1635" s="722"/>
      <c r="I1635" s="722"/>
      <c r="J1635" s="723"/>
    </row>
    <row r="1636" spans="2:10" ht="22.2">
      <c r="B1636" s="718" t="s">
        <v>479</v>
      </c>
      <c r="C1636" s="719"/>
      <c r="D1636" s="719"/>
      <c r="E1636" s="719"/>
      <c r="F1636" s="719"/>
      <c r="G1636" s="719"/>
      <c r="H1636" s="719"/>
      <c r="I1636" s="719"/>
      <c r="J1636" s="720"/>
    </row>
    <row r="1637" spans="2:10" ht="18.75" customHeight="1">
      <c r="B1637" s="718" t="s">
        <v>989</v>
      </c>
      <c r="C1637" s="719"/>
      <c r="D1637" s="719"/>
      <c r="E1637" s="719"/>
      <c r="F1637" s="719"/>
      <c r="G1637" s="719"/>
      <c r="H1637" s="719"/>
      <c r="I1637" s="719"/>
      <c r="J1637" s="720"/>
    </row>
    <row r="1638" spans="2:10" ht="22.8" thickBot="1">
      <c r="B1638" s="724" t="s">
        <v>273</v>
      </c>
      <c r="C1638" s="724"/>
      <c r="D1638" s="724"/>
      <c r="E1638" s="724"/>
      <c r="F1638" s="724"/>
      <c r="G1638" s="724"/>
      <c r="H1638" s="724"/>
      <c r="I1638" s="724"/>
      <c r="J1638" s="724"/>
    </row>
    <row r="1639" spans="2:10" s="52" customFormat="1" ht="22.8" thickBot="1">
      <c r="B1639" s="731" t="s">
        <v>407</v>
      </c>
      <c r="C1639" s="732"/>
      <c r="D1639" s="732"/>
      <c r="E1639" s="732"/>
      <c r="F1639" s="732"/>
      <c r="G1639" s="732"/>
      <c r="H1639" s="732"/>
      <c r="I1639" s="732"/>
      <c r="J1639" s="733"/>
    </row>
    <row r="1640" spans="2:10" ht="70.8" thickBot="1">
      <c r="B1640" s="20" t="s">
        <v>459</v>
      </c>
      <c r="C1640" s="128" t="s">
        <v>455</v>
      </c>
      <c r="D1640" s="99" t="s">
        <v>451</v>
      </c>
      <c r="E1640" s="487" t="s">
        <v>454</v>
      </c>
      <c r="F1640" s="100" t="s">
        <v>1</v>
      </c>
      <c r="G1640" s="20" t="s">
        <v>901</v>
      </c>
      <c r="H1640" s="20" t="s">
        <v>902</v>
      </c>
      <c r="I1640" s="20" t="s">
        <v>928</v>
      </c>
      <c r="J1640" s="20" t="s">
        <v>991</v>
      </c>
    </row>
    <row r="1641" spans="2:10" ht="23.4">
      <c r="B1641" s="370">
        <v>20000000</v>
      </c>
      <c r="C1641" s="140"/>
      <c r="D1641" s="211"/>
      <c r="E1641" s="493"/>
      <c r="F1641" s="371" t="s">
        <v>160</v>
      </c>
      <c r="G1641" s="213"/>
      <c r="H1641" s="213"/>
      <c r="I1641" s="372"/>
      <c r="J1641" s="214"/>
    </row>
    <row r="1642" spans="2:10" ht="23.4">
      <c r="B1642" s="319">
        <v>21000000</v>
      </c>
      <c r="C1642" s="142"/>
      <c r="D1642" s="77"/>
      <c r="E1642" s="494"/>
      <c r="F1642" s="357" t="s">
        <v>161</v>
      </c>
      <c r="G1642" s="208"/>
      <c r="H1642" s="208"/>
      <c r="I1642" s="373"/>
      <c r="J1642" s="217"/>
    </row>
    <row r="1643" spans="2:10" ht="24" thickBot="1">
      <c r="B1643" s="319">
        <v>21010000</v>
      </c>
      <c r="C1643" s="142"/>
      <c r="D1643" s="77"/>
      <c r="E1643" s="494"/>
      <c r="F1643" s="216" t="s">
        <v>162</v>
      </c>
      <c r="G1643" s="208"/>
      <c r="H1643" s="208"/>
      <c r="I1643" s="208"/>
      <c r="J1643" s="217"/>
    </row>
    <row r="1644" spans="2:10" ht="24" thickBot="1">
      <c r="B1644" s="320">
        <v>21010103</v>
      </c>
      <c r="C1644" s="164" t="s">
        <v>643</v>
      </c>
      <c r="D1644" s="25"/>
      <c r="E1644" s="496">
        <v>31922905</v>
      </c>
      <c r="F1644" s="49" t="s">
        <v>164</v>
      </c>
      <c r="G1644" s="31">
        <v>1700000</v>
      </c>
      <c r="H1644" s="51">
        <v>1890784.64</v>
      </c>
      <c r="I1644" s="31">
        <v>1820000.12</v>
      </c>
      <c r="J1644" s="51">
        <v>2370000</v>
      </c>
    </row>
    <row r="1645" spans="2:10" ht="24" thickBot="1">
      <c r="B1645" s="320" t="s">
        <v>700</v>
      </c>
      <c r="C1645" s="164" t="s">
        <v>643</v>
      </c>
      <c r="D1645" s="25"/>
      <c r="E1645" s="496">
        <v>31922905</v>
      </c>
      <c r="F1645" s="49" t="s">
        <v>165</v>
      </c>
      <c r="G1645" s="31">
        <v>501600</v>
      </c>
      <c r="H1645" s="51">
        <v>659616.56000000006</v>
      </c>
      <c r="I1645" s="31">
        <v>600612</v>
      </c>
      <c r="J1645" s="51">
        <v>1200666</v>
      </c>
    </row>
    <row r="1646" spans="2:10" ht="24" thickBot="1">
      <c r="B1646" s="320" t="s">
        <v>698</v>
      </c>
      <c r="C1646" s="164" t="s">
        <v>643</v>
      </c>
      <c r="D1646" s="25"/>
      <c r="E1646" s="496">
        <v>31922905</v>
      </c>
      <c r="F1646" s="49" t="s">
        <v>701</v>
      </c>
      <c r="G1646" s="31">
        <v>520700.11</v>
      </c>
      <c r="H1646" s="51">
        <v>651366.16</v>
      </c>
      <c r="I1646" s="31">
        <v>601313.13</v>
      </c>
      <c r="J1646" s="51">
        <v>1100200</v>
      </c>
    </row>
    <row r="1647" spans="2:10" ht="24" thickBot="1">
      <c r="B1647" s="221">
        <v>21010106</v>
      </c>
      <c r="C1647" s="164" t="s">
        <v>643</v>
      </c>
      <c r="D1647" s="25"/>
      <c r="E1647" s="496">
        <v>31922905</v>
      </c>
      <c r="F1647" s="49" t="s">
        <v>167</v>
      </c>
      <c r="G1647" s="31"/>
      <c r="H1647" s="51"/>
      <c r="I1647" s="31"/>
      <c r="J1647" s="51"/>
    </row>
    <row r="1648" spans="2:10" ht="23.4">
      <c r="B1648" s="240"/>
      <c r="C1648" s="164" t="s">
        <v>643</v>
      </c>
      <c r="D1648" s="25"/>
      <c r="E1648" s="496">
        <v>31922905</v>
      </c>
      <c r="F1648" s="53" t="s">
        <v>679</v>
      </c>
      <c r="G1648" s="31"/>
      <c r="H1648" s="51"/>
      <c r="I1648" s="31"/>
      <c r="J1648" s="51"/>
    </row>
    <row r="1649" spans="2:10" ht="45" thickBot="1">
      <c r="B1649" s="319">
        <v>21020300</v>
      </c>
      <c r="C1649" s="142"/>
      <c r="D1649" s="77"/>
      <c r="E1649" s="494"/>
      <c r="F1649" s="216" t="s">
        <v>189</v>
      </c>
      <c r="G1649" s="31"/>
      <c r="H1649" s="51"/>
      <c r="I1649" s="31"/>
      <c r="J1649" s="51"/>
    </row>
    <row r="1650" spans="2:10" ht="24" thickBot="1">
      <c r="B1650" s="320">
        <v>21020301</v>
      </c>
      <c r="C1650" s="164" t="s">
        <v>643</v>
      </c>
      <c r="D1650" s="25"/>
      <c r="E1650" s="496">
        <v>31922905</v>
      </c>
      <c r="F1650" s="53" t="s">
        <v>174</v>
      </c>
      <c r="G1650" s="31">
        <v>411900.12</v>
      </c>
      <c r="H1650" s="51">
        <v>483786.8</v>
      </c>
      <c r="I1650" s="31">
        <v>470620</v>
      </c>
      <c r="J1650" s="51">
        <v>580900</v>
      </c>
    </row>
    <row r="1651" spans="2:10" ht="24" thickBot="1">
      <c r="B1651" s="320">
        <v>21020302</v>
      </c>
      <c r="C1651" s="164" t="s">
        <v>643</v>
      </c>
      <c r="D1651" s="25"/>
      <c r="E1651" s="496">
        <v>31922905</v>
      </c>
      <c r="F1651" s="53" t="s">
        <v>175</v>
      </c>
      <c r="G1651" s="31">
        <v>220111.1</v>
      </c>
      <c r="H1651" s="51">
        <v>326228.21000000002</v>
      </c>
      <c r="I1651" s="31">
        <v>300120.09999999998</v>
      </c>
      <c r="J1651" s="51">
        <v>400200</v>
      </c>
    </row>
    <row r="1652" spans="2:10" ht="24" thickBot="1">
      <c r="B1652" s="320">
        <v>21020303</v>
      </c>
      <c r="C1652" s="164" t="s">
        <v>643</v>
      </c>
      <c r="D1652" s="25"/>
      <c r="E1652" s="496">
        <v>31922905</v>
      </c>
      <c r="F1652" s="53" t="s">
        <v>176</v>
      </c>
      <c r="G1652" s="31">
        <v>17200.2</v>
      </c>
      <c r="H1652" s="51">
        <v>20808.8</v>
      </c>
      <c r="I1652" s="31">
        <v>19800.2</v>
      </c>
      <c r="J1652" s="51">
        <v>30300</v>
      </c>
    </row>
    <row r="1653" spans="2:10" ht="24" thickBot="1">
      <c r="B1653" s="320">
        <v>21020304</v>
      </c>
      <c r="C1653" s="164" t="s">
        <v>643</v>
      </c>
      <c r="D1653" s="25"/>
      <c r="E1653" s="496">
        <v>31922905</v>
      </c>
      <c r="F1653" s="53" t="s">
        <v>177</v>
      </c>
      <c r="G1653" s="31">
        <v>70113.11</v>
      </c>
      <c r="H1653" s="51">
        <v>81558.11</v>
      </c>
      <c r="I1653" s="31">
        <v>79500.100000000006</v>
      </c>
      <c r="J1653" s="51">
        <v>92200</v>
      </c>
    </row>
    <row r="1654" spans="2:10" ht="24" thickBot="1">
      <c r="B1654" s="320">
        <v>21020312</v>
      </c>
      <c r="C1654" s="164" t="s">
        <v>643</v>
      </c>
      <c r="D1654" s="25"/>
      <c r="E1654" s="496">
        <v>31922905</v>
      </c>
      <c r="F1654" s="53" t="s">
        <v>180</v>
      </c>
      <c r="G1654" s="31"/>
      <c r="H1654" s="51"/>
      <c r="I1654" s="31"/>
      <c r="J1654" s="51"/>
    </row>
    <row r="1655" spans="2:10" ht="24" thickBot="1">
      <c r="B1655" s="320">
        <v>21020315</v>
      </c>
      <c r="C1655" s="164" t="s">
        <v>643</v>
      </c>
      <c r="D1655" s="25"/>
      <c r="E1655" s="496">
        <v>31922905</v>
      </c>
      <c r="F1655" s="53" t="s">
        <v>183</v>
      </c>
      <c r="G1655" s="299">
        <v>100231</v>
      </c>
      <c r="H1655" s="51">
        <v>139396.10999999999</v>
      </c>
      <c r="I1655" s="299">
        <v>132392</v>
      </c>
      <c r="J1655" s="51">
        <v>142300</v>
      </c>
    </row>
    <row r="1656" spans="2:10" ht="24" thickBot="1">
      <c r="B1656" s="320" t="s">
        <v>530</v>
      </c>
      <c r="C1656" s="164" t="s">
        <v>643</v>
      </c>
      <c r="D1656" s="25"/>
      <c r="E1656" s="496">
        <v>31922905</v>
      </c>
      <c r="F1656" s="53" t="s">
        <v>518</v>
      </c>
      <c r="G1656" s="31"/>
      <c r="H1656" s="51"/>
      <c r="I1656" s="31"/>
      <c r="J1656" s="51"/>
    </row>
    <row r="1657" spans="2:10" ht="24" thickBot="1">
      <c r="B1657" s="320" t="s">
        <v>531</v>
      </c>
      <c r="C1657" s="164" t="s">
        <v>643</v>
      </c>
      <c r="D1657" s="25"/>
      <c r="E1657" s="496">
        <v>31922905</v>
      </c>
      <c r="F1657" s="53" t="s">
        <v>519</v>
      </c>
      <c r="G1657" s="31"/>
      <c r="H1657" s="51"/>
      <c r="I1657" s="31"/>
      <c r="J1657" s="51"/>
    </row>
    <row r="1658" spans="2:10" ht="23.4">
      <c r="B1658" s="320" t="s">
        <v>532</v>
      </c>
      <c r="C1658" s="164" t="s">
        <v>643</v>
      </c>
      <c r="D1658" s="25"/>
      <c r="E1658" s="496">
        <v>31922905</v>
      </c>
      <c r="F1658" s="53" t="s">
        <v>520</v>
      </c>
      <c r="G1658" s="31"/>
      <c r="H1658" s="51"/>
      <c r="I1658" s="31"/>
      <c r="J1658" s="51"/>
    </row>
    <row r="1659" spans="2:10" ht="24" thickBot="1">
      <c r="B1659" s="319">
        <v>21020400</v>
      </c>
      <c r="C1659" s="142"/>
      <c r="D1659" s="77"/>
      <c r="E1659" s="494"/>
      <c r="F1659" s="216" t="s">
        <v>190</v>
      </c>
      <c r="G1659" s="31"/>
      <c r="H1659" s="51"/>
      <c r="I1659" s="31"/>
      <c r="J1659" s="51"/>
    </row>
    <row r="1660" spans="2:10" ht="24" thickBot="1">
      <c r="B1660" s="320">
        <v>21020401</v>
      </c>
      <c r="C1660" s="164" t="s">
        <v>643</v>
      </c>
      <c r="D1660" s="25"/>
      <c r="E1660" s="496">
        <v>31922905</v>
      </c>
      <c r="F1660" s="53" t="s">
        <v>174</v>
      </c>
      <c r="G1660" s="31">
        <v>12022811</v>
      </c>
      <c r="H1660" s="51">
        <v>139972.5</v>
      </c>
      <c r="I1660" s="31">
        <v>137990.29999999999</v>
      </c>
      <c r="J1660" s="51">
        <v>145300</v>
      </c>
    </row>
    <row r="1661" spans="2:10" ht="24" thickBot="1">
      <c r="B1661" s="320">
        <v>21020402</v>
      </c>
      <c r="C1661" s="164" t="s">
        <v>643</v>
      </c>
      <c r="D1661" s="25"/>
      <c r="E1661" s="496">
        <v>31922905</v>
      </c>
      <c r="F1661" s="53" t="s">
        <v>175</v>
      </c>
      <c r="G1661" s="31">
        <v>60900.2</v>
      </c>
      <c r="H1661" s="51">
        <v>78783.09</v>
      </c>
      <c r="I1661" s="31">
        <v>72720.100000000006</v>
      </c>
      <c r="J1661" s="51">
        <v>98100</v>
      </c>
    </row>
    <row r="1662" spans="2:10" ht="24" thickBot="1">
      <c r="B1662" s="320">
        <v>21020403</v>
      </c>
      <c r="C1662" s="164" t="s">
        <v>643</v>
      </c>
      <c r="D1662" s="25"/>
      <c r="E1662" s="496">
        <v>31922905</v>
      </c>
      <c r="F1662" s="53" t="s">
        <v>176</v>
      </c>
      <c r="G1662" s="31">
        <v>7100.3</v>
      </c>
      <c r="H1662" s="51">
        <v>9147.6</v>
      </c>
      <c r="I1662" s="31">
        <v>9000</v>
      </c>
      <c r="J1662" s="51">
        <v>20200</v>
      </c>
    </row>
    <row r="1663" spans="2:10" ht="24" thickBot="1">
      <c r="B1663" s="320">
        <v>21020404</v>
      </c>
      <c r="C1663" s="164" t="s">
        <v>643</v>
      </c>
      <c r="D1663" s="25"/>
      <c r="E1663" s="496">
        <v>31922905</v>
      </c>
      <c r="F1663" s="53" t="s">
        <v>177</v>
      </c>
      <c r="G1663" s="31">
        <v>16800.12</v>
      </c>
      <c r="H1663" s="51">
        <v>19996.080000000002</v>
      </c>
      <c r="I1663" s="31">
        <v>19396.080000000002</v>
      </c>
      <c r="J1663" s="51">
        <v>22200</v>
      </c>
    </row>
    <row r="1664" spans="2:10" ht="24" thickBot="1">
      <c r="B1664" s="320">
        <v>21020412</v>
      </c>
      <c r="C1664" s="164" t="s">
        <v>643</v>
      </c>
      <c r="D1664" s="25"/>
      <c r="E1664" s="496">
        <v>31922905</v>
      </c>
      <c r="F1664" s="53" t="s">
        <v>180</v>
      </c>
      <c r="G1664" s="31"/>
      <c r="H1664" s="51"/>
      <c r="I1664" s="31"/>
      <c r="J1664" s="51"/>
    </row>
    <row r="1665" spans="2:10" ht="23.4">
      <c r="B1665" s="320">
        <v>21020415</v>
      </c>
      <c r="C1665" s="164" t="s">
        <v>643</v>
      </c>
      <c r="D1665" s="25"/>
      <c r="E1665" s="496">
        <v>31922905</v>
      </c>
      <c r="F1665" s="53" t="s">
        <v>183</v>
      </c>
      <c r="G1665" s="31">
        <v>39700.1</v>
      </c>
      <c r="H1665" s="51">
        <v>49036.08</v>
      </c>
      <c r="I1665" s="31">
        <v>47022.15</v>
      </c>
      <c r="J1665" s="51">
        <v>60700</v>
      </c>
    </row>
    <row r="1666" spans="2:10" ht="24" thickBot="1">
      <c r="B1666" s="319">
        <v>21020500</v>
      </c>
      <c r="C1666" s="142"/>
      <c r="D1666" s="77"/>
      <c r="E1666" s="494"/>
      <c r="F1666" s="216" t="s">
        <v>191</v>
      </c>
      <c r="G1666" s="31"/>
      <c r="H1666" s="51"/>
      <c r="I1666" s="31"/>
      <c r="J1666" s="51"/>
    </row>
    <row r="1667" spans="2:10" ht="24" thickBot="1">
      <c r="B1667" s="320">
        <v>21020501</v>
      </c>
      <c r="C1667" s="164" t="s">
        <v>643</v>
      </c>
      <c r="D1667" s="25"/>
      <c r="E1667" s="496">
        <v>31922905</v>
      </c>
      <c r="F1667" s="53" t="s">
        <v>174</v>
      </c>
      <c r="G1667" s="31">
        <v>120600.11</v>
      </c>
      <c r="H1667" s="51">
        <v>137458.81</v>
      </c>
      <c r="I1667" s="31">
        <v>129350</v>
      </c>
      <c r="J1667" s="51">
        <v>150800</v>
      </c>
    </row>
    <row r="1668" spans="2:10" ht="24" thickBot="1">
      <c r="B1668" s="321">
        <v>21020502</v>
      </c>
      <c r="C1668" s="164" t="s">
        <v>643</v>
      </c>
      <c r="D1668" s="225"/>
      <c r="E1668" s="496">
        <v>31922905</v>
      </c>
      <c r="F1668" s="53" t="s">
        <v>175</v>
      </c>
      <c r="G1668" s="31">
        <v>62700.1</v>
      </c>
      <c r="H1668" s="51">
        <v>78697.09</v>
      </c>
      <c r="I1668" s="31">
        <v>72230.13</v>
      </c>
      <c r="J1668" s="51">
        <v>90200</v>
      </c>
    </row>
    <row r="1669" spans="2:10" ht="24" thickBot="1">
      <c r="B1669" s="321">
        <v>21020503</v>
      </c>
      <c r="C1669" s="164" t="s">
        <v>643</v>
      </c>
      <c r="D1669" s="225"/>
      <c r="E1669" s="496">
        <v>31922905</v>
      </c>
      <c r="F1669" s="53" t="s">
        <v>176</v>
      </c>
      <c r="G1669" s="31">
        <v>15120.12</v>
      </c>
      <c r="H1669" s="51">
        <v>19662</v>
      </c>
      <c r="I1669" s="31">
        <v>18920.400000000001</v>
      </c>
      <c r="J1669" s="51">
        <v>20700</v>
      </c>
    </row>
    <row r="1670" spans="2:10" ht="24" thickBot="1">
      <c r="B1670" s="321">
        <v>21020504</v>
      </c>
      <c r="C1670" s="164" t="s">
        <v>643</v>
      </c>
      <c r="D1670" s="225"/>
      <c r="E1670" s="496">
        <v>31922905</v>
      </c>
      <c r="F1670" s="53" t="s">
        <v>177</v>
      </c>
      <c r="G1670" s="31">
        <v>14200</v>
      </c>
      <c r="H1670" s="51">
        <v>19529.830000000002</v>
      </c>
      <c r="I1670" s="31">
        <v>18810.310000000001</v>
      </c>
      <c r="J1670" s="51">
        <v>20700</v>
      </c>
    </row>
    <row r="1671" spans="2:10" ht="24" thickBot="1">
      <c r="B1671" s="321">
        <v>21020512</v>
      </c>
      <c r="C1671" s="164" t="s">
        <v>643</v>
      </c>
      <c r="D1671" s="225"/>
      <c r="E1671" s="496">
        <v>31922905</v>
      </c>
      <c r="F1671" s="53" t="s">
        <v>919</v>
      </c>
      <c r="G1671" s="31"/>
      <c r="H1671" s="51"/>
      <c r="I1671" s="31"/>
      <c r="J1671" s="51"/>
    </row>
    <row r="1672" spans="2:10" ht="23.4">
      <c r="B1672" s="321">
        <v>21020515</v>
      </c>
      <c r="C1672" s="164" t="s">
        <v>643</v>
      </c>
      <c r="D1672" s="225"/>
      <c r="E1672" s="496">
        <v>31922905</v>
      </c>
      <c r="F1672" s="53" t="s">
        <v>183</v>
      </c>
      <c r="G1672" s="31">
        <v>200118.9</v>
      </c>
      <c r="H1672" s="51">
        <v>255318.37</v>
      </c>
      <c r="I1672" s="31">
        <v>215316.41</v>
      </c>
      <c r="J1672" s="51">
        <v>302100</v>
      </c>
    </row>
    <row r="1673" spans="2:10" ht="24" thickBot="1">
      <c r="B1673" s="222">
        <v>21020600</v>
      </c>
      <c r="C1673" s="145"/>
      <c r="D1673" s="223"/>
      <c r="E1673" s="497"/>
      <c r="F1673" s="216" t="s">
        <v>192</v>
      </c>
      <c r="G1673" s="31"/>
      <c r="H1673" s="51"/>
      <c r="I1673" s="31"/>
      <c r="J1673" s="51"/>
    </row>
    <row r="1674" spans="2:10" ht="23.4">
      <c r="B1674" s="286">
        <v>21020605</v>
      </c>
      <c r="C1674" s="164" t="s">
        <v>643</v>
      </c>
      <c r="D1674" s="225"/>
      <c r="E1674" s="496">
        <v>31922905</v>
      </c>
      <c r="F1674" s="49" t="s">
        <v>195</v>
      </c>
      <c r="G1674" s="31"/>
      <c r="H1674" s="51"/>
      <c r="I1674" s="31"/>
      <c r="J1674" s="51"/>
    </row>
    <row r="1675" spans="2:10" ht="23.4">
      <c r="B1675" s="41">
        <v>22020000</v>
      </c>
      <c r="C1675" s="146"/>
      <c r="D1675" s="228"/>
      <c r="E1675" s="498"/>
      <c r="F1675" s="44" t="s">
        <v>200</v>
      </c>
      <c r="G1675" s="31"/>
      <c r="H1675" s="51"/>
      <c r="I1675" s="31"/>
      <c r="J1675" s="51"/>
    </row>
    <row r="1676" spans="2:10" ht="24" thickBot="1">
      <c r="B1676" s="41">
        <v>22020100</v>
      </c>
      <c r="C1676" s="146"/>
      <c r="D1676" s="228"/>
      <c r="E1676" s="498"/>
      <c r="F1676" s="44" t="s">
        <v>201</v>
      </c>
      <c r="G1676" s="31"/>
      <c r="H1676" s="51"/>
      <c r="I1676" s="31"/>
      <c r="J1676" s="51"/>
    </row>
    <row r="1677" spans="2:10" ht="24" thickBot="1">
      <c r="B1677" s="84">
        <v>22020101</v>
      </c>
      <c r="C1677" s="164" t="s">
        <v>643</v>
      </c>
      <c r="D1677" s="312"/>
      <c r="E1677" s="496">
        <v>31922905</v>
      </c>
      <c r="F1677" s="305" t="s">
        <v>202</v>
      </c>
      <c r="G1677" s="309"/>
      <c r="H1677" s="51"/>
      <c r="I1677" s="309"/>
      <c r="J1677" s="51"/>
    </row>
    <row r="1678" spans="2:10" ht="24" thickBot="1">
      <c r="B1678" s="84">
        <v>22020102</v>
      </c>
      <c r="C1678" s="164" t="s">
        <v>643</v>
      </c>
      <c r="D1678" s="312"/>
      <c r="E1678" s="496">
        <v>31922905</v>
      </c>
      <c r="F1678" s="305" t="s">
        <v>203</v>
      </c>
      <c r="G1678" s="310">
        <v>120000</v>
      </c>
      <c r="H1678" s="51">
        <v>200000</v>
      </c>
      <c r="I1678" s="310">
        <v>150000</v>
      </c>
      <c r="J1678" s="51">
        <v>300000</v>
      </c>
    </row>
    <row r="1679" spans="2:10" ht="24" thickBot="1">
      <c r="B1679" s="84">
        <v>22020103</v>
      </c>
      <c r="C1679" s="164" t="s">
        <v>643</v>
      </c>
      <c r="D1679" s="312"/>
      <c r="E1679" s="496">
        <v>31922905</v>
      </c>
      <c r="F1679" s="305" t="s">
        <v>204</v>
      </c>
      <c r="G1679" s="309"/>
      <c r="H1679" s="51"/>
      <c r="I1679" s="309"/>
      <c r="J1679" s="51"/>
    </row>
    <row r="1680" spans="2:10" ht="23.4">
      <c r="B1680" s="84">
        <v>22020104</v>
      </c>
      <c r="C1680" s="164" t="s">
        <v>643</v>
      </c>
      <c r="D1680" s="312"/>
      <c r="E1680" s="496">
        <v>31922905</v>
      </c>
      <c r="F1680" s="305" t="s">
        <v>205</v>
      </c>
      <c r="G1680" s="309"/>
      <c r="H1680" s="51"/>
      <c r="I1680" s="309"/>
      <c r="J1680" s="51"/>
    </row>
    <row r="1681" spans="2:10" ht="24" thickBot="1">
      <c r="B1681" s="41">
        <v>22020300</v>
      </c>
      <c r="C1681" s="146"/>
      <c r="D1681" s="228"/>
      <c r="E1681" s="498"/>
      <c r="F1681" s="44" t="s">
        <v>209</v>
      </c>
      <c r="G1681" s="31"/>
      <c r="H1681" s="51"/>
      <c r="I1681" s="31"/>
      <c r="J1681" s="51"/>
    </row>
    <row r="1682" spans="2:10" ht="23.4">
      <c r="B1682" s="48">
        <v>22020313</v>
      </c>
      <c r="C1682" s="164" t="s">
        <v>643</v>
      </c>
      <c r="D1682" s="104"/>
      <c r="E1682" s="496">
        <v>31922905</v>
      </c>
      <c r="F1682" s="30" t="s">
        <v>218</v>
      </c>
      <c r="G1682" s="31">
        <v>3700000</v>
      </c>
      <c r="H1682" s="51">
        <v>6000000</v>
      </c>
      <c r="I1682" s="31">
        <v>4300000</v>
      </c>
      <c r="J1682" s="51">
        <v>6000000</v>
      </c>
    </row>
    <row r="1683" spans="2:10" ht="45" thickBot="1">
      <c r="B1683" s="41">
        <v>22020700</v>
      </c>
      <c r="C1683" s="146"/>
      <c r="D1683" s="228"/>
      <c r="E1683" s="498"/>
      <c r="F1683" s="44" t="s">
        <v>297</v>
      </c>
      <c r="G1683" s="31"/>
      <c r="H1683" s="51"/>
      <c r="I1683" s="31"/>
      <c r="J1683" s="51"/>
    </row>
    <row r="1684" spans="2:10" ht="23.4">
      <c r="B1684" s="48">
        <v>22020706</v>
      </c>
      <c r="C1684" s="164" t="s">
        <v>643</v>
      </c>
      <c r="D1684" s="104"/>
      <c r="E1684" s="496">
        <v>31922905</v>
      </c>
      <c r="F1684" s="53" t="s">
        <v>235</v>
      </c>
      <c r="G1684" s="31">
        <v>9910000</v>
      </c>
      <c r="H1684" s="51">
        <v>17000000</v>
      </c>
      <c r="I1684" s="31">
        <v>13700000</v>
      </c>
      <c r="J1684" s="51">
        <v>15000000</v>
      </c>
    </row>
    <row r="1685" spans="2:10" ht="23.4">
      <c r="B1685" s="41"/>
      <c r="C1685" s="146"/>
      <c r="D1685" s="228"/>
      <c r="E1685" s="498"/>
      <c r="F1685" s="44" t="s">
        <v>312</v>
      </c>
      <c r="G1685" s="65">
        <f>SUM(G1644:G1674)</f>
        <v>16101906.589999998</v>
      </c>
      <c r="H1685" s="65">
        <f>SUM(H1644:H1674)</f>
        <v>5061146.8399999989</v>
      </c>
      <c r="I1685" s="65">
        <v>4765111</v>
      </c>
      <c r="J1685" s="65">
        <v>6839766</v>
      </c>
    </row>
    <row r="1686" spans="2:10" ht="24" thickBot="1">
      <c r="B1686" s="315"/>
      <c r="C1686" s="137"/>
      <c r="D1686" s="118"/>
      <c r="E1686" s="491"/>
      <c r="F1686" s="242" t="s">
        <v>200</v>
      </c>
      <c r="G1686" s="230">
        <f>SUM(G1677:G1684)</f>
        <v>13730000</v>
      </c>
      <c r="H1686" s="230">
        <f>SUM(H1677:H1684)</f>
        <v>23200000</v>
      </c>
      <c r="I1686" s="230">
        <v>4450000</v>
      </c>
      <c r="J1686" s="230">
        <v>21300000</v>
      </c>
    </row>
    <row r="1687" spans="2:10" ht="24" thickBot="1">
      <c r="B1687" s="325"/>
      <c r="C1687" s="196"/>
      <c r="D1687" s="374"/>
      <c r="E1687" s="499"/>
      <c r="F1687" s="249" t="s">
        <v>292</v>
      </c>
      <c r="G1687" s="288">
        <f>G1685+G1686</f>
        <v>29831906.589999996</v>
      </c>
      <c r="H1687" s="288">
        <f>H1685+H1686</f>
        <v>28261146.84</v>
      </c>
      <c r="I1687" s="288">
        <v>9215111</v>
      </c>
      <c r="J1687" s="288">
        <v>28139766</v>
      </c>
    </row>
    <row r="1688" spans="2:10" ht="25.2">
      <c r="B1688" s="721" t="s">
        <v>786</v>
      </c>
      <c r="C1688" s="722"/>
      <c r="D1688" s="722"/>
      <c r="E1688" s="722"/>
      <c r="F1688" s="722"/>
      <c r="G1688" s="722"/>
      <c r="H1688" s="722"/>
      <c r="I1688" s="722"/>
      <c r="J1688" s="723"/>
    </row>
    <row r="1689" spans="2:10" ht="22.2">
      <c r="B1689" s="718" t="s">
        <v>479</v>
      </c>
      <c r="C1689" s="719"/>
      <c r="D1689" s="719"/>
      <c r="E1689" s="719"/>
      <c r="F1689" s="719"/>
      <c r="G1689" s="719"/>
      <c r="H1689" s="719"/>
      <c r="I1689" s="719"/>
      <c r="J1689" s="720"/>
    </row>
    <row r="1690" spans="2:10" ht="18.75" customHeight="1">
      <c r="B1690" s="718" t="s">
        <v>987</v>
      </c>
      <c r="C1690" s="719"/>
      <c r="D1690" s="719"/>
      <c r="E1690" s="719"/>
      <c r="F1690" s="719"/>
      <c r="G1690" s="719"/>
      <c r="H1690" s="719"/>
      <c r="I1690" s="719"/>
      <c r="J1690" s="720"/>
    </row>
    <row r="1691" spans="2:10" ht="22.8" thickBot="1">
      <c r="B1691" s="724" t="s">
        <v>273</v>
      </c>
      <c r="C1691" s="724"/>
      <c r="D1691" s="724"/>
      <c r="E1691" s="724"/>
      <c r="F1691" s="724"/>
      <c r="G1691" s="724"/>
      <c r="H1691" s="724"/>
      <c r="I1691" s="724"/>
      <c r="J1691" s="724"/>
    </row>
    <row r="1692" spans="2:10" s="52" customFormat="1" ht="22.8" thickBot="1">
      <c r="B1692" s="725" t="s">
        <v>408</v>
      </c>
      <c r="C1692" s="726"/>
      <c r="D1692" s="726"/>
      <c r="E1692" s="726"/>
      <c r="F1692" s="726"/>
      <c r="G1692" s="726"/>
      <c r="H1692" s="726"/>
      <c r="I1692" s="726"/>
      <c r="J1692" s="727"/>
    </row>
    <row r="1693" spans="2:10" ht="70.8" thickBot="1">
      <c r="B1693" s="20" t="s">
        <v>459</v>
      </c>
      <c r="C1693" s="128" t="s">
        <v>455</v>
      </c>
      <c r="D1693" s="99" t="s">
        <v>451</v>
      </c>
      <c r="E1693" s="487" t="s">
        <v>454</v>
      </c>
      <c r="F1693" s="100" t="s">
        <v>1</v>
      </c>
      <c r="G1693" s="20" t="s">
        <v>936</v>
      </c>
      <c r="H1693" s="20" t="s">
        <v>935</v>
      </c>
      <c r="I1693" s="20" t="s">
        <v>934</v>
      </c>
      <c r="J1693" s="20" t="s">
        <v>988</v>
      </c>
    </row>
    <row r="1694" spans="2:10" ht="23.4">
      <c r="B1694" s="370">
        <v>20000000</v>
      </c>
      <c r="C1694" s="140"/>
      <c r="D1694" s="211"/>
      <c r="E1694" s="493"/>
      <c r="F1694" s="212" t="s">
        <v>160</v>
      </c>
      <c r="G1694" s="213"/>
      <c r="H1694" s="213"/>
      <c r="I1694" s="213"/>
      <c r="J1694" s="214"/>
    </row>
    <row r="1695" spans="2:10" ht="23.4">
      <c r="B1695" s="319">
        <v>21000000</v>
      </c>
      <c r="C1695" s="142"/>
      <c r="D1695" s="77"/>
      <c r="E1695" s="494"/>
      <c r="F1695" s="216" t="s">
        <v>161</v>
      </c>
      <c r="G1695" s="208"/>
      <c r="H1695" s="208"/>
      <c r="I1695" s="208"/>
      <c r="J1695" s="217"/>
    </row>
    <row r="1696" spans="2:10" ht="24" thickBot="1">
      <c r="B1696" s="319">
        <v>21010000</v>
      </c>
      <c r="C1696" s="142"/>
      <c r="D1696" s="77"/>
      <c r="E1696" s="494"/>
      <c r="F1696" s="375" t="s">
        <v>162</v>
      </c>
      <c r="G1696" s="208"/>
      <c r="H1696" s="208"/>
      <c r="I1696" s="208"/>
      <c r="J1696" s="217"/>
    </row>
    <row r="1697" spans="2:10" ht="24" thickBot="1">
      <c r="B1697" s="320">
        <v>21010103</v>
      </c>
      <c r="C1697" s="164" t="s">
        <v>643</v>
      </c>
      <c r="D1697" s="25"/>
      <c r="E1697" s="496">
        <v>31922905</v>
      </c>
      <c r="F1697" s="304" t="s">
        <v>164</v>
      </c>
      <c r="G1697" s="208"/>
      <c r="H1697" s="217"/>
      <c r="I1697" s="31"/>
      <c r="J1697" s="51"/>
    </row>
    <row r="1698" spans="2:10" ht="24" thickBot="1">
      <c r="B1698" s="320" t="s">
        <v>700</v>
      </c>
      <c r="C1698" s="164" t="s">
        <v>643</v>
      </c>
      <c r="D1698" s="25"/>
      <c r="E1698" s="496">
        <v>31922905</v>
      </c>
      <c r="F1698" s="304" t="s">
        <v>165</v>
      </c>
      <c r="G1698" s="208"/>
      <c r="H1698" s="217"/>
      <c r="I1698" s="31"/>
      <c r="J1698" s="51"/>
    </row>
    <row r="1699" spans="2:10" ht="24" thickBot="1">
      <c r="B1699" s="320" t="s">
        <v>698</v>
      </c>
      <c r="C1699" s="164" t="s">
        <v>643</v>
      </c>
      <c r="D1699" s="25"/>
      <c r="E1699" s="496">
        <v>31922905</v>
      </c>
      <c r="F1699" s="304" t="s">
        <v>701</v>
      </c>
      <c r="G1699" s="31"/>
      <c r="H1699" s="31"/>
      <c r="I1699" s="31"/>
      <c r="J1699" s="51"/>
    </row>
    <row r="1700" spans="2:10" ht="24" thickBot="1">
      <c r="B1700" s="221">
        <v>21010106</v>
      </c>
      <c r="C1700" s="164" t="s">
        <v>643</v>
      </c>
      <c r="D1700" s="25"/>
      <c r="E1700" s="496">
        <v>31922905</v>
      </c>
      <c r="F1700" s="304" t="s">
        <v>167</v>
      </c>
      <c r="G1700" s="31"/>
      <c r="H1700" s="31"/>
      <c r="I1700" s="31"/>
      <c r="J1700" s="51"/>
    </row>
    <row r="1701" spans="2:10" ht="23.4">
      <c r="B1701" s="240"/>
      <c r="C1701" s="164" t="s">
        <v>643</v>
      </c>
      <c r="D1701" s="25"/>
      <c r="E1701" s="496">
        <v>31922905</v>
      </c>
      <c r="F1701" s="376" t="s">
        <v>679</v>
      </c>
      <c r="G1701" s="31"/>
      <c r="H1701" s="217"/>
      <c r="I1701" s="31"/>
      <c r="J1701" s="51"/>
    </row>
    <row r="1702" spans="2:10" ht="45" thickBot="1">
      <c r="B1702" s="319">
        <v>21020300</v>
      </c>
      <c r="C1702" s="142"/>
      <c r="D1702" s="77"/>
      <c r="E1702" s="494"/>
      <c r="F1702" s="375" t="s">
        <v>189</v>
      </c>
      <c r="G1702" s="31"/>
      <c r="H1702" s="31"/>
      <c r="I1702" s="31"/>
      <c r="J1702" s="51"/>
    </row>
    <row r="1703" spans="2:10" ht="24" thickBot="1">
      <c r="B1703" s="320">
        <v>21020301</v>
      </c>
      <c r="C1703" s="164" t="s">
        <v>643</v>
      </c>
      <c r="D1703" s="25"/>
      <c r="E1703" s="496">
        <v>31922905</v>
      </c>
      <c r="F1703" s="376" t="s">
        <v>174</v>
      </c>
      <c r="G1703" s="208"/>
      <c r="H1703" s="217"/>
      <c r="I1703" s="31"/>
      <c r="J1703" s="51"/>
    </row>
    <row r="1704" spans="2:10" ht="24" thickBot="1">
      <c r="B1704" s="320">
        <v>21020302</v>
      </c>
      <c r="C1704" s="164" t="s">
        <v>643</v>
      </c>
      <c r="D1704" s="25"/>
      <c r="E1704" s="496">
        <v>31922905</v>
      </c>
      <c r="F1704" s="376" t="s">
        <v>175</v>
      </c>
      <c r="G1704" s="208"/>
      <c r="H1704" s="217"/>
      <c r="I1704" s="31"/>
      <c r="J1704" s="51"/>
    </row>
    <row r="1705" spans="2:10" ht="24" thickBot="1">
      <c r="B1705" s="320">
        <v>21020303</v>
      </c>
      <c r="C1705" s="164" t="s">
        <v>643</v>
      </c>
      <c r="D1705" s="25"/>
      <c r="E1705" s="496">
        <v>31922905</v>
      </c>
      <c r="F1705" s="376" t="s">
        <v>176</v>
      </c>
      <c r="G1705" s="208"/>
      <c r="H1705" s="217"/>
      <c r="I1705" s="31"/>
      <c r="J1705" s="51"/>
    </row>
    <row r="1706" spans="2:10" ht="24" thickBot="1">
      <c r="B1706" s="320">
        <v>21020304</v>
      </c>
      <c r="C1706" s="164" t="s">
        <v>643</v>
      </c>
      <c r="D1706" s="25"/>
      <c r="E1706" s="496">
        <v>31922905</v>
      </c>
      <c r="F1706" s="376" t="s">
        <v>177</v>
      </c>
      <c r="G1706" s="208"/>
      <c r="H1706" s="217"/>
      <c r="I1706" s="31"/>
      <c r="J1706" s="51"/>
    </row>
    <row r="1707" spans="2:10" ht="24" thickBot="1">
      <c r="B1707" s="320">
        <v>21020312</v>
      </c>
      <c r="C1707" s="164" t="s">
        <v>643</v>
      </c>
      <c r="D1707" s="25"/>
      <c r="E1707" s="496">
        <v>31922905</v>
      </c>
      <c r="F1707" s="376" t="s">
        <v>180</v>
      </c>
      <c r="G1707" s="208"/>
      <c r="H1707" s="217"/>
      <c r="I1707" s="31"/>
      <c r="J1707" s="51"/>
    </row>
    <row r="1708" spans="2:10" ht="24" thickBot="1">
      <c r="B1708" s="320">
        <v>21020315</v>
      </c>
      <c r="C1708" s="164" t="s">
        <v>643</v>
      </c>
      <c r="D1708" s="25"/>
      <c r="E1708" s="496">
        <v>31922905</v>
      </c>
      <c r="F1708" s="376" t="s">
        <v>183</v>
      </c>
      <c r="G1708" s="208"/>
      <c r="H1708" s="217"/>
      <c r="I1708" s="31"/>
      <c r="J1708" s="51"/>
    </row>
    <row r="1709" spans="2:10" ht="24" thickBot="1">
      <c r="B1709" s="320" t="s">
        <v>530</v>
      </c>
      <c r="C1709" s="164" t="s">
        <v>643</v>
      </c>
      <c r="D1709" s="25"/>
      <c r="E1709" s="496">
        <v>31922905</v>
      </c>
      <c r="F1709" s="376" t="s">
        <v>518</v>
      </c>
      <c r="G1709" s="31"/>
      <c r="H1709" s="31"/>
      <c r="I1709" s="31"/>
      <c r="J1709" s="51"/>
    </row>
    <row r="1710" spans="2:10" ht="24" thickBot="1">
      <c r="B1710" s="320" t="s">
        <v>531</v>
      </c>
      <c r="C1710" s="164" t="s">
        <v>643</v>
      </c>
      <c r="D1710" s="25"/>
      <c r="E1710" s="496">
        <v>31922905</v>
      </c>
      <c r="F1710" s="376" t="s">
        <v>519</v>
      </c>
      <c r="G1710" s="31"/>
      <c r="H1710" s="31"/>
      <c r="I1710" s="31"/>
      <c r="J1710" s="51"/>
    </row>
    <row r="1711" spans="2:10" ht="23.4">
      <c r="B1711" s="320" t="s">
        <v>532</v>
      </c>
      <c r="C1711" s="164" t="s">
        <v>643</v>
      </c>
      <c r="D1711" s="25"/>
      <c r="E1711" s="496">
        <v>31922905</v>
      </c>
      <c r="F1711" s="376" t="s">
        <v>520</v>
      </c>
      <c r="G1711" s="31"/>
      <c r="H1711" s="31"/>
      <c r="I1711" s="31"/>
      <c r="J1711" s="51"/>
    </row>
    <row r="1712" spans="2:10" ht="24" thickBot="1">
      <c r="B1712" s="319">
        <v>21020400</v>
      </c>
      <c r="C1712" s="142"/>
      <c r="D1712" s="77"/>
      <c r="E1712" s="494"/>
      <c r="F1712" s="375" t="s">
        <v>190</v>
      </c>
      <c r="G1712" s="31"/>
      <c r="H1712" s="31"/>
      <c r="I1712" s="31"/>
      <c r="J1712" s="51"/>
    </row>
    <row r="1713" spans="2:10" ht="24" thickBot="1">
      <c r="B1713" s="320">
        <v>21020401</v>
      </c>
      <c r="C1713" s="164" t="s">
        <v>643</v>
      </c>
      <c r="D1713" s="25"/>
      <c r="E1713" s="496">
        <v>31922905</v>
      </c>
      <c r="F1713" s="376" t="s">
        <v>174</v>
      </c>
      <c r="G1713" s="31"/>
      <c r="H1713" s="31"/>
      <c r="I1713" s="31"/>
      <c r="J1713" s="51"/>
    </row>
    <row r="1714" spans="2:10" ht="24" thickBot="1">
      <c r="B1714" s="320">
        <v>21020402</v>
      </c>
      <c r="C1714" s="164" t="s">
        <v>643</v>
      </c>
      <c r="D1714" s="25"/>
      <c r="E1714" s="496">
        <v>31922905</v>
      </c>
      <c r="F1714" s="376" t="s">
        <v>175</v>
      </c>
      <c r="G1714" s="31"/>
      <c r="H1714" s="31"/>
      <c r="I1714" s="31"/>
      <c r="J1714" s="51"/>
    </row>
    <row r="1715" spans="2:10" ht="24" thickBot="1">
      <c r="B1715" s="320">
        <v>21020403</v>
      </c>
      <c r="C1715" s="164" t="s">
        <v>643</v>
      </c>
      <c r="D1715" s="25"/>
      <c r="E1715" s="496">
        <v>31922905</v>
      </c>
      <c r="F1715" s="376" t="s">
        <v>176</v>
      </c>
      <c r="G1715" s="31"/>
      <c r="H1715" s="31"/>
      <c r="I1715" s="31"/>
      <c r="J1715" s="51"/>
    </row>
    <row r="1716" spans="2:10" ht="24" thickBot="1">
      <c r="B1716" s="320">
        <v>21020404</v>
      </c>
      <c r="C1716" s="164" t="s">
        <v>643</v>
      </c>
      <c r="D1716" s="25"/>
      <c r="E1716" s="496">
        <v>31922905</v>
      </c>
      <c r="F1716" s="376" t="s">
        <v>177</v>
      </c>
      <c r="G1716" s="31"/>
      <c r="H1716" s="31"/>
      <c r="I1716" s="31"/>
      <c r="J1716" s="51"/>
    </row>
    <row r="1717" spans="2:10" ht="24" thickBot="1">
      <c r="B1717" s="320">
        <v>21020412</v>
      </c>
      <c r="C1717" s="164" t="s">
        <v>643</v>
      </c>
      <c r="D1717" s="25"/>
      <c r="E1717" s="496">
        <v>31922905</v>
      </c>
      <c r="F1717" s="376" t="s">
        <v>180</v>
      </c>
      <c r="G1717" s="31"/>
      <c r="H1717" s="31"/>
      <c r="I1717" s="31"/>
      <c r="J1717" s="51"/>
    </row>
    <row r="1718" spans="2:10" ht="23.4">
      <c r="B1718" s="320">
        <v>21020415</v>
      </c>
      <c r="C1718" s="164" t="s">
        <v>643</v>
      </c>
      <c r="D1718" s="25"/>
      <c r="E1718" s="496">
        <v>31922905</v>
      </c>
      <c r="F1718" s="376" t="s">
        <v>183</v>
      </c>
      <c r="G1718" s="31"/>
      <c r="H1718" s="31"/>
      <c r="I1718" s="31"/>
      <c r="J1718" s="51"/>
    </row>
    <row r="1719" spans="2:10" ht="24" thickBot="1">
      <c r="B1719" s="319">
        <v>21020500</v>
      </c>
      <c r="C1719" s="142"/>
      <c r="D1719" s="77"/>
      <c r="E1719" s="494"/>
      <c r="F1719" s="375" t="s">
        <v>191</v>
      </c>
      <c r="G1719" s="31"/>
      <c r="H1719" s="31"/>
      <c r="I1719" s="31"/>
      <c r="J1719" s="51"/>
    </row>
    <row r="1720" spans="2:10" ht="24" thickBot="1">
      <c r="B1720" s="320">
        <v>21020501</v>
      </c>
      <c r="C1720" s="164" t="s">
        <v>643</v>
      </c>
      <c r="D1720" s="25"/>
      <c r="E1720" s="496">
        <v>31922905</v>
      </c>
      <c r="F1720" s="376" t="s">
        <v>174</v>
      </c>
      <c r="G1720" s="208"/>
      <c r="H1720" s="217"/>
      <c r="I1720" s="31"/>
      <c r="J1720" s="51"/>
    </row>
    <row r="1721" spans="2:10" ht="24" thickBot="1">
      <c r="B1721" s="321">
        <v>21020502</v>
      </c>
      <c r="C1721" s="164" t="s">
        <v>643</v>
      </c>
      <c r="D1721" s="225"/>
      <c r="E1721" s="496">
        <v>31922905</v>
      </c>
      <c r="F1721" s="376" t="s">
        <v>175</v>
      </c>
      <c r="G1721" s="208"/>
      <c r="H1721" s="217"/>
      <c r="I1721" s="31"/>
      <c r="J1721" s="51"/>
    </row>
    <row r="1722" spans="2:10" ht="24" thickBot="1">
      <c r="B1722" s="321">
        <v>21020503</v>
      </c>
      <c r="C1722" s="164" t="s">
        <v>643</v>
      </c>
      <c r="D1722" s="225"/>
      <c r="E1722" s="496">
        <v>31922905</v>
      </c>
      <c r="F1722" s="376" t="s">
        <v>176</v>
      </c>
      <c r="G1722" s="208"/>
      <c r="H1722" s="217"/>
      <c r="I1722" s="31"/>
      <c r="J1722" s="51"/>
    </row>
    <row r="1723" spans="2:10" ht="24" thickBot="1">
      <c r="B1723" s="321">
        <v>21020504</v>
      </c>
      <c r="C1723" s="164" t="s">
        <v>643</v>
      </c>
      <c r="D1723" s="225"/>
      <c r="E1723" s="496">
        <v>31922905</v>
      </c>
      <c r="F1723" s="376" t="s">
        <v>177</v>
      </c>
      <c r="G1723" s="208"/>
      <c r="H1723" s="217"/>
      <c r="I1723" s="31"/>
      <c r="J1723" s="51"/>
    </row>
    <row r="1724" spans="2:10" ht="24" thickBot="1">
      <c r="B1724" s="321">
        <v>21020512</v>
      </c>
      <c r="C1724" s="164" t="s">
        <v>643</v>
      </c>
      <c r="D1724" s="225"/>
      <c r="E1724" s="496">
        <v>31922905</v>
      </c>
      <c r="F1724" s="376" t="s">
        <v>180</v>
      </c>
      <c r="G1724" s="208"/>
      <c r="H1724" s="217"/>
      <c r="I1724" s="31"/>
      <c r="J1724" s="51"/>
    </row>
    <row r="1725" spans="2:10" ht="23.4">
      <c r="B1725" s="321">
        <v>21020515</v>
      </c>
      <c r="C1725" s="164" t="s">
        <v>643</v>
      </c>
      <c r="D1725" s="225"/>
      <c r="E1725" s="496">
        <v>31922905</v>
      </c>
      <c r="F1725" s="376" t="s">
        <v>183</v>
      </c>
      <c r="G1725" s="208"/>
      <c r="H1725" s="217"/>
      <c r="I1725" s="31"/>
      <c r="J1725" s="51"/>
    </row>
    <row r="1726" spans="2:10" ht="24" thickBot="1">
      <c r="B1726" s="222">
        <v>21020600</v>
      </c>
      <c r="C1726" s="145"/>
      <c r="D1726" s="223"/>
      <c r="E1726" s="497"/>
      <c r="F1726" s="216" t="s">
        <v>192</v>
      </c>
      <c r="G1726" s="208"/>
      <c r="H1726" s="217"/>
      <c r="I1726" s="31"/>
      <c r="J1726" s="51"/>
    </row>
    <row r="1727" spans="2:10" ht="23.4">
      <c r="B1727" s="286">
        <v>21020605</v>
      </c>
      <c r="C1727" s="164" t="s">
        <v>643</v>
      </c>
      <c r="D1727" s="225"/>
      <c r="E1727" s="496">
        <v>31922905</v>
      </c>
      <c r="F1727" s="49" t="s">
        <v>195</v>
      </c>
      <c r="G1727" s="31"/>
      <c r="H1727" s="31"/>
      <c r="I1727" s="31"/>
      <c r="J1727" s="51"/>
    </row>
    <row r="1728" spans="2:10" ht="23.4">
      <c r="B1728" s="41">
        <v>22020000</v>
      </c>
      <c r="C1728" s="146"/>
      <c r="D1728" s="228"/>
      <c r="E1728" s="498"/>
      <c r="F1728" s="377" t="s">
        <v>200</v>
      </c>
      <c r="G1728" s="31"/>
      <c r="H1728" s="31"/>
      <c r="I1728" s="31"/>
      <c r="J1728" s="51"/>
    </row>
    <row r="1729" spans="2:10" ht="24" thickBot="1">
      <c r="B1729" s="41">
        <v>22020100</v>
      </c>
      <c r="C1729" s="146"/>
      <c r="D1729" s="228"/>
      <c r="E1729" s="498"/>
      <c r="F1729" s="377" t="s">
        <v>201</v>
      </c>
      <c r="G1729" s="31"/>
      <c r="H1729" s="31"/>
      <c r="I1729" s="31"/>
      <c r="J1729" s="51"/>
    </row>
    <row r="1730" spans="2:10" ht="24" thickBot="1">
      <c r="B1730" s="84">
        <v>22020101</v>
      </c>
      <c r="C1730" s="164" t="s">
        <v>643</v>
      </c>
      <c r="D1730" s="312"/>
      <c r="E1730" s="496">
        <v>31922905</v>
      </c>
      <c r="F1730" s="378" t="s">
        <v>202</v>
      </c>
      <c r="G1730" s="309"/>
      <c r="H1730" s="309"/>
      <c r="I1730" s="309"/>
      <c r="J1730" s="51"/>
    </row>
    <row r="1731" spans="2:10" ht="24" thickBot="1">
      <c r="B1731" s="84">
        <v>22020102</v>
      </c>
      <c r="C1731" s="164" t="s">
        <v>643</v>
      </c>
      <c r="D1731" s="312"/>
      <c r="E1731" s="496">
        <v>31922905</v>
      </c>
      <c r="F1731" s="378" t="s">
        <v>203</v>
      </c>
      <c r="G1731" s="309"/>
      <c r="H1731" s="309"/>
      <c r="I1731" s="309"/>
      <c r="J1731" s="51"/>
    </row>
    <row r="1732" spans="2:10" ht="24" thickBot="1">
      <c r="B1732" s="84">
        <v>22020103</v>
      </c>
      <c r="C1732" s="164" t="s">
        <v>643</v>
      </c>
      <c r="D1732" s="312"/>
      <c r="E1732" s="496">
        <v>31922905</v>
      </c>
      <c r="F1732" s="378" t="s">
        <v>204</v>
      </c>
      <c r="G1732" s="309"/>
      <c r="H1732" s="309"/>
      <c r="I1732" s="309"/>
      <c r="J1732" s="51"/>
    </row>
    <row r="1733" spans="2:10" ht="23.4">
      <c r="B1733" s="84">
        <v>22020104</v>
      </c>
      <c r="C1733" s="164" t="s">
        <v>643</v>
      </c>
      <c r="D1733" s="312"/>
      <c r="E1733" s="496">
        <v>31922905</v>
      </c>
      <c r="F1733" s="378" t="s">
        <v>205</v>
      </c>
      <c r="G1733" s="309"/>
      <c r="H1733" s="309"/>
      <c r="I1733" s="309"/>
      <c r="J1733" s="51"/>
    </row>
    <row r="1734" spans="2:10" ht="24" thickBot="1">
      <c r="B1734" s="41">
        <v>22020300</v>
      </c>
      <c r="C1734" s="146"/>
      <c r="D1734" s="228"/>
      <c r="E1734" s="498"/>
      <c r="F1734" s="377" t="s">
        <v>209</v>
      </c>
      <c r="G1734" s="31"/>
      <c r="H1734" s="31"/>
      <c r="I1734" s="31"/>
      <c r="J1734" s="51"/>
    </row>
    <row r="1735" spans="2:10" ht="23.4">
      <c r="B1735" s="48">
        <v>22020313</v>
      </c>
      <c r="C1735" s="164" t="s">
        <v>643</v>
      </c>
      <c r="D1735" s="104"/>
      <c r="E1735" s="496">
        <v>31922905</v>
      </c>
      <c r="F1735" s="379" t="s">
        <v>218</v>
      </c>
      <c r="G1735" s="31"/>
      <c r="H1735" s="31"/>
      <c r="I1735" s="31"/>
      <c r="J1735" s="51"/>
    </row>
    <row r="1736" spans="2:10" ht="23.4">
      <c r="B1736" s="41">
        <v>22020000</v>
      </c>
      <c r="C1736" s="146"/>
      <c r="D1736" s="228"/>
      <c r="E1736" s="498"/>
      <c r="F1736" s="377" t="s">
        <v>200</v>
      </c>
      <c r="G1736" s="208"/>
      <c r="H1736" s="208"/>
      <c r="I1736" s="208"/>
      <c r="J1736" s="217"/>
    </row>
    <row r="1737" spans="2:10" ht="24" thickBot="1">
      <c r="B1737" s="41" t="s">
        <v>702</v>
      </c>
      <c r="C1737" s="164"/>
      <c r="D1737" s="104"/>
      <c r="E1737" s="488"/>
      <c r="F1737" s="377" t="s">
        <v>703</v>
      </c>
      <c r="G1737" s="208"/>
      <c r="H1737" s="208"/>
      <c r="I1737" s="208"/>
      <c r="J1737" s="380"/>
    </row>
    <row r="1738" spans="2:10" ht="24" thickBot="1">
      <c r="B1738" s="48" t="s">
        <v>704</v>
      </c>
      <c r="C1738" s="164" t="s">
        <v>643</v>
      </c>
      <c r="D1738" s="228"/>
      <c r="E1738" s="496">
        <v>31922905</v>
      </c>
      <c r="F1738" s="379" t="s">
        <v>221</v>
      </c>
      <c r="G1738" s="208"/>
      <c r="H1738" s="208"/>
      <c r="I1738" s="208"/>
      <c r="J1738" s="217"/>
    </row>
    <row r="1739" spans="2:10" ht="23.4">
      <c r="B1739" s="48" t="s">
        <v>706</v>
      </c>
      <c r="C1739" s="164" t="s">
        <v>643</v>
      </c>
      <c r="D1739" s="228"/>
      <c r="E1739" s="496">
        <v>31922905</v>
      </c>
      <c r="F1739" s="379" t="s">
        <v>705</v>
      </c>
      <c r="G1739" s="208"/>
      <c r="H1739" s="208"/>
      <c r="I1739" s="208"/>
      <c r="J1739" s="217"/>
    </row>
    <row r="1740" spans="2:10" ht="24" thickBot="1">
      <c r="B1740" s="41">
        <v>22020600</v>
      </c>
      <c r="C1740" s="164"/>
      <c r="D1740" s="228"/>
      <c r="E1740" s="498"/>
      <c r="F1740" s="377" t="s">
        <v>228</v>
      </c>
      <c r="G1740" s="208"/>
      <c r="H1740" s="208"/>
      <c r="I1740" s="208"/>
      <c r="J1740" s="217"/>
    </row>
    <row r="1741" spans="2:10" ht="24" thickBot="1">
      <c r="B1741" s="48">
        <v>22020602</v>
      </c>
      <c r="C1741" s="164" t="s">
        <v>643</v>
      </c>
      <c r="D1741" s="104"/>
      <c r="E1741" s="496">
        <v>31922905</v>
      </c>
      <c r="F1741" s="379" t="s">
        <v>229</v>
      </c>
      <c r="G1741" s="208"/>
      <c r="H1741" s="217"/>
      <c r="I1741" s="208"/>
      <c r="J1741" s="217"/>
    </row>
    <row r="1742" spans="2:10" ht="23.4">
      <c r="B1742" s="48">
        <v>22020603</v>
      </c>
      <c r="C1742" s="164" t="s">
        <v>643</v>
      </c>
      <c r="D1742" s="104"/>
      <c r="E1742" s="496">
        <v>31922905</v>
      </c>
      <c r="F1742" s="379" t="s">
        <v>230</v>
      </c>
      <c r="G1742" s="208">
        <v>6120000</v>
      </c>
      <c r="H1742" s="217">
        <v>8000000</v>
      </c>
      <c r="I1742" s="208">
        <v>3000000</v>
      </c>
      <c r="J1742" s="217">
        <v>3000000</v>
      </c>
    </row>
    <row r="1743" spans="2:10" ht="23.4">
      <c r="B1743" s="41"/>
      <c r="C1743" s="146"/>
      <c r="D1743" s="228"/>
      <c r="E1743" s="498"/>
      <c r="F1743" s="44" t="s">
        <v>312</v>
      </c>
      <c r="G1743" s="246"/>
      <c r="H1743" s="246"/>
      <c r="I1743" s="246">
        <f>SUM(I1697:I1727)</f>
        <v>0</v>
      </c>
      <c r="J1743" s="246">
        <f>SUM(J1697:J1727)</f>
        <v>0</v>
      </c>
    </row>
    <row r="1744" spans="2:10" ht="24" thickBot="1">
      <c r="B1744" s="315"/>
      <c r="C1744" s="197"/>
      <c r="D1744" s="118"/>
      <c r="E1744" s="491"/>
      <c r="F1744" s="242" t="s">
        <v>200</v>
      </c>
      <c r="G1744" s="262"/>
      <c r="H1744" s="262"/>
      <c r="I1744" s="262">
        <v>3000000</v>
      </c>
      <c r="J1744" s="262">
        <v>3000000</v>
      </c>
    </row>
    <row r="1745" spans="2:10" ht="24" thickBot="1">
      <c r="B1745" s="325"/>
      <c r="C1745" s="149"/>
      <c r="D1745" s="287"/>
      <c r="E1745" s="499"/>
      <c r="F1745" s="263" t="s">
        <v>292</v>
      </c>
      <c r="G1745" s="285">
        <v>6120000</v>
      </c>
      <c r="H1745" s="285">
        <v>8000000</v>
      </c>
      <c r="I1745" s="285">
        <f>I1743+I1744</f>
        <v>3000000</v>
      </c>
      <c r="J1745" s="285">
        <f>J1743+J1744</f>
        <v>3000000</v>
      </c>
    </row>
    <row r="1746" spans="2:10" ht="25.2">
      <c r="B1746" s="721" t="s">
        <v>786</v>
      </c>
      <c r="C1746" s="722"/>
      <c r="D1746" s="722"/>
      <c r="E1746" s="722"/>
      <c r="F1746" s="722"/>
      <c r="G1746" s="722"/>
      <c r="H1746" s="722"/>
      <c r="I1746" s="722"/>
      <c r="J1746" s="723"/>
    </row>
    <row r="1747" spans="2:10" ht="22.2">
      <c r="B1747" s="718" t="s">
        <v>479</v>
      </c>
      <c r="C1747" s="719"/>
      <c r="D1747" s="719"/>
      <c r="E1747" s="719"/>
      <c r="F1747" s="719"/>
      <c r="G1747" s="719"/>
      <c r="H1747" s="719"/>
      <c r="I1747" s="719"/>
      <c r="J1747" s="720"/>
    </row>
    <row r="1748" spans="2:10" ht="18.75" customHeight="1">
      <c r="B1748" s="718" t="s">
        <v>987</v>
      </c>
      <c r="C1748" s="719"/>
      <c r="D1748" s="719"/>
      <c r="E1748" s="719"/>
      <c r="F1748" s="719"/>
      <c r="G1748" s="719"/>
      <c r="H1748" s="719"/>
      <c r="I1748" s="719"/>
      <c r="J1748" s="720"/>
    </row>
    <row r="1749" spans="2:10" ht="22.8" thickBot="1">
      <c r="B1749" s="724" t="s">
        <v>327</v>
      </c>
      <c r="C1749" s="724"/>
      <c r="D1749" s="724"/>
      <c r="E1749" s="724"/>
      <c r="F1749" s="724"/>
      <c r="G1749" s="724"/>
      <c r="H1749" s="724"/>
      <c r="I1749" s="724"/>
      <c r="J1749" s="724"/>
    </row>
    <row r="1750" spans="2:10" s="52" customFormat="1" ht="22.8" thickBot="1">
      <c r="B1750" s="737" t="s">
        <v>409</v>
      </c>
      <c r="C1750" s="738"/>
      <c r="D1750" s="738"/>
      <c r="E1750" s="738"/>
      <c r="F1750" s="738"/>
      <c r="G1750" s="738"/>
      <c r="H1750" s="738"/>
      <c r="I1750" s="738"/>
      <c r="J1750" s="739"/>
    </row>
    <row r="1751" spans="2:10" ht="70.8" thickBot="1">
      <c r="B1751" s="20" t="s">
        <v>692</v>
      </c>
      <c r="C1751" s="128" t="s">
        <v>455</v>
      </c>
      <c r="D1751" s="99" t="s">
        <v>451</v>
      </c>
      <c r="E1751" s="487" t="s">
        <v>454</v>
      </c>
      <c r="F1751" s="100" t="s">
        <v>1</v>
      </c>
      <c r="G1751" s="20" t="s">
        <v>940</v>
      </c>
      <c r="H1751" s="20" t="s">
        <v>939</v>
      </c>
      <c r="I1751" s="20" t="s">
        <v>938</v>
      </c>
      <c r="J1751" s="20" t="s">
        <v>937</v>
      </c>
    </row>
    <row r="1752" spans="2:10" ht="23.4">
      <c r="B1752" s="64">
        <v>55100200100</v>
      </c>
      <c r="C1752" s="164" t="s">
        <v>643</v>
      </c>
      <c r="D1752" s="114"/>
      <c r="E1752" s="496">
        <v>31922905</v>
      </c>
      <c r="F1752" s="251" t="s">
        <v>380</v>
      </c>
      <c r="G1752" s="252">
        <f>G1812</f>
        <v>0</v>
      </c>
      <c r="H1752" s="252">
        <f>H1812</f>
        <v>0</v>
      </c>
      <c r="I1752" s="252">
        <v>124399100</v>
      </c>
      <c r="J1752" s="252">
        <v>316404187</v>
      </c>
    </row>
    <row r="1753" spans="2:10" ht="24" thickBot="1">
      <c r="B1753" s="41"/>
      <c r="C1753" s="146"/>
      <c r="D1753" s="228"/>
      <c r="E1753" s="498"/>
      <c r="F1753" s="253"/>
      <c r="G1753" s="105"/>
      <c r="H1753" s="208"/>
      <c r="I1753" s="208"/>
      <c r="J1753" s="51"/>
    </row>
    <row r="1754" spans="2:10" ht="24" thickBot="1">
      <c r="B1754" s="60"/>
      <c r="C1754" s="159"/>
      <c r="D1754" s="254"/>
      <c r="E1754" s="503"/>
      <c r="F1754" s="255" t="s">
        <v>292</v>
      </c>
      <c r="G1754" s="112">
        <f>G1752</f>
        <v>0</v>
      </c>
      <c r="H1754" s="112">
        <f>H1752</f>
        <v>0</v>
      </c>
      <c r="I1754" s="112">
        <f>I1752</f>
        <v>124399100</v>
      </c>
      <c r="J1754" s="112">
        <f>J1752</f>
        <v>316404187</v>
      </c>
    </row>
    <row r="1755" spans="2:10" ht="22.8" thickBot="1">
      <c r="B1755" s="755" t="s">
        <v>500</v>
      </c>
      <c r="C1755" s="756"/>
      <c r="D1755" s="756"/>
      <c r="E1755" s="756"/>
      <c r="F1755" s="756"/>
      <c r="G1755" s="756"/>
      <c r="H1755" s="756"/>
      <c r="I1755" s="756"/>
      <c r="J1755" s="757"/>
    </row>
    <row r="1756" spans="2:10" ht="23.4">
      <c r="B1756" s="64"/>
      <c r="C1756" s="135"/>
      <c r="D1756" s="114"/>
      <c r="E1756" s="490"/>
      <c r="F1756" s="256" t="s">
        <v>161</v>
      </c>
      <c r="G1756" s="116">
        <f t="shared" ref="G1756:H1757" si="2">G1810</f>
        <v>72044617</v>
      </c>
      <c r="H1756" s="116">
        <f t="shared" si="2"/>
        <v>141552134</v>
      </c>
      <c r="I1756" s="116">
        <v>106164100</v>
      </c>
      <c r="J1756" s="116">
        <v>228404187</v>
      </c>
    </row>
    <row r="1757" spans="2:10" ht="24" thickBot="1">
      <c r="B1757" s="315"/>
      <c r="C1757" s="197"/>
      <c r="D1757" s="118"/>
      <c r="E1757" s="491"/>
      <c r="F1757" s="257" t="s">
        <v>200</v>
      </c>
      <c r="G1757" s="120">
        <f t="shared" si="2"/>
        <v>0</v>
      </c>
      <c r="H1757" s="120">
        <f t="shared" si="2"/>
        <v>0</v>
      </c>
      <c r="I1757" s="120">
        <v>18235000</v>
      </c>
      <c r="J1757" s="120">
        <v>88000000</v>
      </c>
    </row>
    <row r="1758" spans="2:10" ht="24" thickBot="1">
      <c r="B1758" s="60"/>
      <c r="C1758" s="159"/>
      <c r="D1758" s="254"/>
      <c r="E1758" s="503"/>
      <c r="F1758" s="255" t="s">
        <v>292</v>
      </c>
      <c r="G1758" s="112">
        <f>G1756+G1757</f>
        <v>72044617</v>
      </c>
      <c r="H1758" s="112">
        <f>H1756+H1757</f>
        <v>141552134</v>
      </c>
      <c r="I1758" s="112">
        <f>I1756+I1757</f>
        <v>124399100</v>
      </c>
      <c r="J1758" s="112">
        <f>J1756+J1757</f>
        <v>316404187</v>
      </c>
    </row>
    <row r="1759" spans="2:10" ht="25.2">
      <c r="B1759" s="721" t="s">
        <v>786</v>
      </c>
      <c r="C1759" s="722"/>
      <c r="D1759" s="722"/>
      <c r="E1759" s="722"/>
      <c r="F1759" s="722"/>
      <c r="G1759" s="722"/>
      <c r="H1759" s="722"/>
      <c r="I1759" s="722"/>
      <c r="J1759" s="723"/>
    </row>
    <row r="1760" spans="2:10" ht="22.2">
      <c r="B1760" s="718" t="s">
        <v>479</v>
      </c>
      <c r="C1760" s="719"/>
      <c r="D1760" s="719"/>
      <c r="E1760" s="719"/>
      <c r="F1760" s="719"/>
      <c r="G1760" s="719"/>
      <c r="H1760" s="719"/>
      <c r="I1760" s="719"/>
      <c r="J1760" s="720"/>
    </row>
    <row r="1761" spans="2:10" ht="18.75" customHeight="1">
      <c r="B1761" s="718" t="s">
        <v>989</v>
      </c>
      <c r="C1761" s="719"/>
      <c r="D1761" s="719"/>
      <c r="E1761" s="719"/>
      <c r="F1761" s="719"/>
      <c r="G1761" s="719"/>
      <c r="H1761" s="719"/>
      <c r="I1761" s="719"/>
      <c r="J1761" s="720"/>
    </row>
    <row r="1762" spans="2:10" ht="22.8" thickBot="1">
      <c r="B1762" s="724" t="s">
        <v>273</v>
      </c>
      <c r="C1762" s="724"/>
      <c r="D1762" s="724"/>
      <c r="E1762" s="724"/>
      <c r="F1762" s="724"/>
      <c r="G1762" s="724"/>
      <c r="H1762" s="724"/>
      <c r="I1762" s="724"/>
      <c r="J1762" s="724"/>
    </row>
    <row r="1763" spans="2:10" s="52" customFormat="1" ht="22.8" thickBot="1">
      <c r="B1763" s="725" t="s">
        <v>410</v>
      </c>
      <c r="C1763" s="726"/>
      <c r="D1763" s="726"/>
      <c r="E1763" s="726"/>
      <c r="F1763" s="726"/>
      <c r="G1763" s="726"/>
      <c r="H1763" s="726"/>
      <c r="I1763" s="726"/>
      <c r="J1763" s="727"/>
    </row>
    <row r="1764" spans="2:10" ht="70.8" thickBot="1">
      <c r="B1764" s="20" t="s">
        <v>459</v>
      </c>
      <c r="C1764" s="128" t="s">
        <v>455</v>
      </c>
      <c r="D1764" s="99" t="s">
        <v>451</v>
      </c>
      <c r="E1764" s="487" t="s">
        <v>454</v>
      </c>
      <c r="F1764" s="100" t="s">
        <v>1</v>
      </c>
      <c r="G1764" s="20" t="s">
        <v>936</v>
      </c>
      <c r="H1764" s="20" t="s">
        <v>935</v>
      </c>
      <c r="I1764" s="20" t="s">
        <v>934</v>
      </c>
      <c r="J1764" s="20" t="s">
        <v>988</v>
      </c>
    </row>
    <row r="1765" spans="2:10" ht="23.4">
      <c r="B1765" s="318">
        <v>20000000</v>
      </c>
      <c r="C1765" s="151"/>
      <c r="D1765" s="236"/>
      <c r="E1765" s="500"/>
      <c r="F1765" s="237" t="s">
        <v>160</v>
      </c>
      <c r="G1765" s="238"/>
      <c r="H1765" s="239"/>
      <c r="I1765" s="238"/>
      <c r="J1765" s="239"/>
    </row>
    <row r="1766" spans="2:10" ht="23.4">
      <c r="B1766" s="319">
        <v>21000000</v>
      </c>
      <c r="C1766" s="142"/>
      <c r="D1766" s="77"/>
      <c r="E1766" s="494"/>
      <c r="F1766" s="216" t="s">
        <v>161</v>
      </c>
      <c r="G1766" s="208"/>
      <c r="H1766" s="217"/>
      <c r="I1766" s="208"/>
      <c r="J1766" s="217"/>
    </row>
    <row r="1767" spans="2:10" ht="24" thickBot="1">
      <c r="B1767" s="319">
        <v>21010000</v>
      </c>
      <c r="C1767" s="142"/>
      <c r="D1767" s="77"/>
      <c r="E1767" s="494"/>
      <c r="F1767" s="216" t="s">
        <v>162</v>
      </c>
      <c r="G1767" s="208"/>
      <c r="H1767" s="217"/>
      <c r="I1767" s="208"/>
      <c r="J1767" s="217"/>
    </row>
    <row r="1768" spans="2:10" ht="24" thickBot="1">
      <c r="B1768" s="320">
        <v>21010103</v>
      </c>
      <c r="C1768" s="164" t="s">
        <v>643</v>
      </c>
      <c r="D1768" s="25"/>
      <c r="E1768" s="496">
        <v>31922905</v>
      </c>
      <c r="F1768" s="49" t="s">
        <v>164</v>
      </c>
      <c r="G1768" s="31">
        <v>577083</v>
      </c>
      <c r="H1768" s="51">
        <v>829445</v>
      </c>
      <c r="I1768" s="31">
        <v>622083</v>
      </c>
      <c r="J1768" s="51">
        <v>1217853</v>
      </c>
    </row>
    <row r="1769" spans="2:10" ht="24" thickBot="1">
      <c r="B1769" s="320">
        <v>21010104</v>
      </c>
      <c r="C1769" s="164" t="s">
        <v>643</v>
      </c>
      <c r="D1769" s="25"/>
      <c r="E1769" s="496">
        <v>31922905</v>
      </c>
      <c r="F1769" s="49" t="s">
        <v>165</v>
      </c>
      <c r="G1769" s="31"/>
      <c r="H1769" s="51"/>
      <c r="I1769" s="31">
        <v>31885035</v>
      </c>
      <c r="J1769" s="51">
        <v>189617793</v>
      </c>
    </row>
    <row r="1770" spans="2:10" ht="24" thickBot="1">
      <c r="B1770" s="320">
        <v>21010105</v>
      </c>
      <c r="C1770" s="164" t="s">
        <v>643</v>
      </c>
      <c r="D1770" s="25"/>
      <c r="E1770" s="496">
        <v>31922905</v>
      </c>
      <c r="F1770" s="49" t="s">
        <v>166</v>
      </c>
      <c r="G1770" s="31">
        <v>31424534</v>
      </c>
      <c r="H1770" s="51">
        <v>42513380</v>
      </c>
      <c r="I1770" s="31"/>
      <c r="J1770" s="51"/>
    </row>
    <row r="1771" spans="2:10" ht="24" thickBot="1">
      <c r="B1771" s="221">
        <v>21010106</v>
      </c>
      <c r="C1771" s="164" t="s">
        <v>643</v>
      </c>
      <c r="D1771" s="25"/>
      <c r="E1771" s="496">
        <v>31922905</v>
      </c>
      <c r="F1771" s="49" t="s">
        <v>167</v>
      </c>
      <c r="G1771" s="31"/>
      <c r="H1771" s="51"/>
      <c r="I1771" s="31"/>
      <c r="J1771" s="51"/>
    </row>
    <row r="1772" spans="2:10" ht="23.4">
      <c r="B1772" s="240"/>
      <c r="C1772" s="164" t="s">
        <v>643</v>
      </c>
      <c r="D1772" s="25"/>
      <c r="E1772" s="496">
        <v>31922905</v>
      </c>
      <c r="F1772" s="53" t="s">
        <v>679</v>
      </c>
      <c r="G1772" s="31"/>
      <c r="H1772" s="51"/>
      <c r="I1772" s="31"/>
      <c r="J1772" s="51"/>
    </row>
    <row r="1773" spans="2:10" ht="45" thickBot="1">
      <c r="B1773" s="319">
        <v>21020300</v>
      </c>
      <c r="C1773" s="142"/>
      <c r="D1773" s="77"/>
      <c r="E1773" s="494"/>
      <c r="F1773" s="216" t="s">
        <v>189</v>
      </c>
      <c r="G1773" s="31"/>
      <c r="H1773" s="51"/>
      <c r="I1773" s="31"/>
      <c r="J1773" s="51"/>
    </row>
    <row r="1774" spans="2:10" ht="24" thickBot="1">
      <c r="B1774" s="320">
        <v>21020301</v>
      </c>
      <c r="C1774" s="164" t="s">
        <v>643</v>
      </c>
      <c r="D1774" s="25"/>
      <c r="E1774" s="496">
        <v>31922905</v>
      </c>
      <c r="F1774" s="53" t="s">
        <v>174</v>
      </c>
      <c r="G1774" s="31">
        <v>201979</v>
      </c>
      <c r="H1774" s="51">
        <v>269305</v>
      </c>
      <c r="I1774" s="31">
        <v>201978</v>
      </c>
      <c r="J1774" s="51">
        <v>258240</v>
      </c>
    </row>
    <row r="1775" spans="2:10" ht="24" thickBot="1">
      <c r="B1775" s="320">
        <v>21020302</v>
      </c>
      <c r="C1775" s="164" t="s">
        <v>643</v>
      </c>
      <c r="D1775" s="25"/>
      <c r="E1775" s="496">
        <v>31922905</v>
      </c>
      <c r="F1775" s="53" t="s">
        <v>175</v>
      </c>
      <c r="G1775" s="31">
        <v>115416</v>
      </c>
      <c r="H1775" s="51">
        <v>153888</v>
      </c>
      <c r="I1775" s="31">
        <v>115411</v>
      </c>
      <c r="J1775" s="51">
        <v>147564</v>
      </c>
    </row>
    <row r="1776" spans="2:10" ht="24" thickBot="1">
      <c r="B1776" s="320">
        <v>21020303</v>
      </c>
      <c r="C1776" s="164" t="s">
        <v>643</v>
      </c>
      <c r="D1776" s="25"/>
      <c r="E1776" s="496">
        <v>31922905</v>
      </c>
      <c r="F1776" s="53" t="s">
        <v>176</v>
      </c>
      <c r="G1776" s="31">
        <v>28854</v>
      </c>
      <c r="H1776" s="51">
        <v>38472</v>
      </c>
      <c r="I1776" s="31">
        <v>28884</v>
      </c>
      <c r="J1776" s="51">
        <v>143316</v>
      </c>
    </row>
    <row r="1777" spans="2:10" ht="24" thickBot="1">
      <c r="B1777" s="320">
        <v>21020304</v>
      </c>
      <c r="C1777" s="164" t="s">
        <v>643</v>
      </c>
      <c r="D1777" s="25"/>
      <c r="E1777" s="496">
        <v>31922905</v>
      </c>
      <c r="F1777" s="53" t="s">
        <v>177</v>
      </c>
      <c r="G1777" s="31">
        <v>49446</v>
      </c>
      <c r="H1777" s="51">
        <v>65928</v>
      </c>
      <c r="I1777" s="31">
        <v>49446</v>
      </c>
      <c r="J1777" s="51">
        <v>8640</v>
      </c>
    </row>
    <row r="1778" spans="2:10" ht="24" thickBot="1">
      <c r="B1778" s="320">
        <v>21020312</v>
      </c>
      <c r="C1778" s="164" t="s">
        <v>643</v>
      </c>
      <c r="D1778" s="25"/>
      <c r="E1778" s="496">
        <v>31922905</v>
      </c>
      <c r="F1778" s="53" t="s">
        <v>180</v>
      </c>
      <c r="G1778" s="31"/>
      <c r="H1778" s="51"/>
      <c r="I1778" s="31"/>
      <c r="J1778" s="51">
        <v>36888</v>
      </c>
    </row>
    <row r="1779" spans="2:10" ht="24" thickBot="1">
      <c r="B1779" s="320">
        <v>21020315</v>
      </c>
      <c r="C1779" s="164" t="s">
        <v>643</v>
      </c>
      <c r="D1779" s="25"/>
      <c r="E1779" s="496">
        <v>31922905</v>
      </c>
      <c r="F1779" s="53" t="s">
        <v>183</v>
      </c>
      <c r="G1779" s="31"/>
      <c r="H1779" s="51"/>
      <c r="I1779" s="31"/>
      <c r="J1779" s="51"/>
    </row>
    <row r="1780" spans="2:10" ht="24" thickBot="1">
      <c r="B1780" s="221">
        <v>21020314</v>
      </c>
      <c r="C1780" s="164" t="s">
        <v>643</v>
      </c>
      <c r="D1780" s="25"/>
      <c r="E1780" s="496">
        <v>31922905</v>
      </c>
      <c r="F1780" s="53" t="s">
        <v>518</v>
      </c>
      <c r="G1780" s="31"/>
      <c r="H1780" s="51"/>
      <c r="I1780" s="31"/>
      <c r="J1780" s="51"/>
    </row>
    <row r="1781" spans="2:10" ht="24" thickBot="1">
      <c r="B1781" s="221">
        <v>21020305</v>
      </c>
      <c r="C1781" s="164" t="s">
        <v>643</v>
      </c>
      <c r="D1781" s="25"/>
      <c r="E1781" s="496">
        <v>31922905</v>
      </c>
      <c r="F1781" s="53" t="s">
        <v>519</v>
      </c>
      <c r="G1781" s="31"/>
      <c r="H1781" s="51"/>
      <c r="I1781" s="31"/>
      <c r="J1781" s="51"/>
    </row>
    <row r="1782" spans="2:10" ht="23.4">
      <c r="B1782" s="221">
        <v>21020306</v>
      </c>
      <c r="C1782" s="164" t="s">
        <v>643</v>
      </c>
      <c r="D1782" s="25"/>
      <c r="E1782" s="496">
        <v>31922905</v>
      </c>
      <c r="F1782" s="53" t="s">
        <v>520</v>
      </c>
      <c r="G1782" s="31"/>
      <c r="H1782" s="51"/>
      <c r="I1782" s="31"/>
      <c r="J1782" s="51"/>
    </row>
    <row r="1783" spans="2:10" ht="24" thickBot="1">
      <c r="B1783" s="319">
        <v>21020400</v>
      </c>
      <c r="C1783" s="142"/>
      <c r="D1783" s="77"/>
      <c r="E1783" s="494"/>
      <c r="F1783" s="216" t="s">
        <v>190</v>
      </c>
      <c r="G1783" s="31"/>
      <c r="H1783" s="51"/>
      <c r="I1783" s="31"/>
      <c r="J1783" s="51"/>
    </row>
    <row r="1784" spans="2:10" ht="24" thickBot="1">
      <c r="B1784" s="320">
        <v>21020401</v>
      </c>
      <c r="C1784" s="164" t="s">
        <v>643</v>
      </c>
      <c r="D1784" s="25"/>
      <c r="E1784" s="496">
        <v>31922905</v>
      </c>
      <c r="F1784" s="53" t="s">
        <v>174</v>
      </c>
      <c r="G1784" s="31"/>
      <c r="H1784" s="51"/>
      <c r="I1784" s="31"/>
      <c r="J1784" s="51"/>
    </row>
    <row r="1785" spans="2:10" ht="24" thickBot="1">
      <c r="B1785" s="320">
        <v>21020402</v>
      </c>
      <c r="C1785" s="164" t="s">
        <v>643</v>
      </c>
      <c r="D1785" s="25"/>
      <c r="E1785" s="496">
        <v>31922905</v>
      </c>
      <c r="F1785" s="53" t="s">
        <v>175</v>
      </c>
      <c r="G1785" s="31"/>
      <c r="H1785" s="51"/>
      <c r="I1785" s="31"/>
      <c r="J1785" s="51"/>
    </row>
    <row r="1786" spans="2:10" ht="24" thickBot="1">
      <c r="B1786" s="320">
        <v>21020403</v>
      </c>
      <c r="C1786" s="164" t="s">
        <v>643</v>
      </c>
      <c r="D1786" s="25"/>
      <c r="E1786" s="496">
        <v>31922905</v>
      </c>
      <c r="F1786" s="53" t="s">
        <v>176</v>
      </c>
      <c r="G1786" s="31"/>
      <c r="H1786" s="51"/>
      <c r="I1786" s="31"/>
      <c r="J1786" s="51"/>
    </row>
    <row r="1787" spans="2:10" ht="24" thickBot="1">
      <c r="B1787" s="320">
        <v>21020404</v>
      </c>
      <c r="C1787" s="164" t="s">
        <v>643</v>
      </c>
      <c r="D1787" s="25"/>
      <c r="E1787" s="496">
        <v>31922905</v>
      </c>
      <c r="F1787" s="53" t="s">
        <v>177</v>
      </c>
      <c r="G1787" s="31"/>
      <c r="H1787" s="51"/>
      <c r="I1787" s="31"/>
      <c r="J1787" s="51"/>
    </row>
    <row r="1788" spans="2:10" ht="24" thickBot="1">
      <c r="B1788" s="320">
        <v>21020412</v>
      </c>
      <c r="C1788" s="164" t="s">
        <v>643</v>
      </c>
      <c r="D1788" s="25"/>
      <c r="E1788" s="496">
        <v>31922905</v>
      </c>
      <c r="F1788" s="53" t="s">
        <v>180</v>
      </c>
      <c r="G1788" s="31"/>
      <c r="H1788" s="51"/>
      <c r="I1788" s="31"/>
      <c r="J1788" s="51"/>
    </row>
    <row r="1789" spans="2:10" ht="23.4">
      <c r="B1789" s="320">
        <v>21020415</v>
      </c>
      <c r="C1789" s="164" t="s">
        <v>643</v>
      </c>
      <c r="D1789" s="25"/>
      <c r="E1789" s="496">
        <v>31922905</v>
      </c>
      <c r="F1789" s="53" t="s">
        <v>183</v>
      </c>
      <c r="G1789" s="31"/>
      <c r="H1789" s="51"/>
      <c r="I1789" s="31"/>
      <c r="J1789" s="51"/>
    </row>
    <row r="1790" spans="2:10" ht="24" thickBot="1">
      <c r="B1790" s="319">
        <v>21020500</v>
      </c>
      <c r="C1790" s="142"/>
      <c r="D1790" s="77"/>
      <c r="E1790" s="494"/>
      <c r="F1790" s="216" t="s">
        <v>191</v>
      </c>
      <c r="G1790" s="31"/>
      <c r="H1790" s="51"/>
      <c r="I1790" s="31"/>
      <c r="J1790" s="51"/>
    </row>
    <row r="1791" spans="2:10" ht="24" thickBot="1">
      <c r="B1791" s="320">
        <v>21020501</v>
      </c>
      <c r="C1791" s="164" t="s">
        <v>643</v>
      </c>
      <c r="D1791" s="25"/>
      <c r="E1791" s="496">
        <v>31922905</v>
      </c>
      <c r="F1791" s="53" t="s">
        <v>174</v>
      </c>
      <c r="G1791" s="299">
        <v>7956255</v>
      </c>
      <c r="H1791" s="51">
        <v>9541802</v>
      </c>
      <c r="I1791" s="299">
        <v>7156351</v>
      </c>
      <c r="J1791" s="51">
        <v>9691669</v>
      </c>
    </row>
    <row r="1792" spans="2:10" ht="24" thickBot="1">
      <c r="B1792" s="321">
        <v>21020502</v>
      </c>
      <c r="C1792" s="164" t="s">
        <v>643</v>
      </c>
      <c r="D1792" s="225"/>
      <c r="E1792" s="496">
        <v>31922905</v>
      </c>
      <c r="F1792" s="53" t="s">
        <v>175</v>
      </c>
      <c r="G1792" s="31">
        <v>4445238</v>
      </c>
      <c r="H1792" s="51">
        <v>5276088</v>
      </c>
      <c r="I1792" s="31">
        <v>3952066</v>
      </c>
      <c r="J1792" s="51">
        <v>5527992</v>
      </c>
    </row>
    <row r="1793" spans="2:10" ht="24" thickBot="1">
      <c r="B1793" s="321">
        <v>21020503</v>
      </c>
      <c r="C1793" s="164" t="s">
        <v>643</v>
      </c>
      <c r="D1793" s="225"/>
      <c r="E1793" s="496">
        <v>31922905</v>
      </c>
      <c r="F1793" s="53" t="s">
        <v>176</v>
      </c>
      <c r="G1793" s="31">
        <v>1064739</v>
      </c>
      <c r="H1793" s="51">
        <v>1112400</v>
      </c>
      <c r="I1793" s="31">
        <v>834300</v>
      </c>
      <c r="J1793" s="51">
        <v>1389044</v>
      </c>
    </row>
    <row r="1794" spans="2:10" ht="24" thickBot="1">
      <c r="B1794" s="321">
        <v>21020504</v>
      </c>
      <c r="C1794" s="164" t="s">
        <v>643</v>
      </c>
      <c r="D1794" s="225"/>
      <c r="E1794" s="496">
        <v>31922905</v>
      </c>
      <c r="F1794" s="53" t="s">
        <v>177</v>
      </c>
      <c r="G1794" s="31">
        <v>1111864</v>
      </c>
      <c r="H1794" s="51">
        <v>1272360</v>
      </c>
      <c r="I1794" s="31">
        <v>954270</v>
      </c>
      <c r="J1794" s="51">
        <v>1458000</v>
      </c>
    </row>
    <row r="1795" spans="2:10" ht="24" thickBot="1">
      <c r="B1795" s="321">
        <v>21020512</v>
      </c>
      <c r="C1795" s="164" t="s">
        <v>643</v>
      </c>
      <c r="D1795" s="225"/>
      <c r="E1795" s="496">
        <v>31922905</v>
      </c>
      <c r="F1795" s="53" t="s">
        <v>919</v>
      </c>
      <c r="G1795" s="31"/>
      <c r="H1795" s="51">
        <v>43470000</v>
      </c>
      <c r="I1795" s="31"/>
      <c r="J1795" s="51"/>
    </row>
    <row r="1796" spans="2:10" ht="23.4">
      <c r="B1796" s="321">
        <v>21020515</v>
      </c>
      <c r="C1796" s="164" t="s">
        <v>643</v>
      </c>
      <c r="D1796" s="225"/>
      <c r="E1796" s="496">
        <v>31922905</v>
      </c>
      <c r="F1796" s="53" t="s">
        <v>183</v>
      </c>
      <c r="G1796" s="31">
        <v>12919209</v>
      </c>
      <c r="H1796" s="51">
        <v>17009066</v>
      </c>
      <c r="I1796" s="31">
        <v>12756799</v>
      </c>
      <c r="J1796" s="51">
        <v>18908196</v>
      </c>
    </row>
    <row r="1797" spans="2:10" s="52" customFormat="1" ht="22.5" customHeight="1" thickBot="1">
      <c r="B1797" s="322">
        <v>21020600</v>
      </c>
      <c r="C1797" s="145"/>
      <c r="D1797" s="223"/>
      <c r="E1797" s="497"/>
      <c r="F1797" s="216" t="s">
        <v>192</v>
      </c>
      <c r="G1797" s="31"/>
      <c r="H1797" s="51"/>
      <c r="I1797" s="31"/>
      <c r="J1797" s="51"/>
    </row>
    <row r="1798" spans="2:10" ht="44.4">
      <c r="B1798" s="321">
        <v>21020601</v>
      </c>
      <c r="C1798" s="170" t="s">
        <v>643</v>
      </c>
      <c r="D1798" s="225"/>
      <c r="E1798" s="496">
        <v>31922905</v>
      </c>
      <c r="F1798" s="49" t="s">
        <v>707</v>
      </c>
      <c r="G1798" s="31">
        <v>12150000</v>
      </c>
      <c r="H1798" s="51">
        <v>20000000</v>
      </c>
      <c r="I1798" s="31">
        <v>10935000</v>
      </c>
      <c r="J1798" s="51">
        <v>20000000</v>
      </c>
    </row>
    <row r="1799" spans="2:10" ht="23.4">
      <c r="B1799" s="41">
        <v>22020000</v>
      </c>
      <c r="C1799" s="146"/>
      <c r="D1799" s="228"/>
      <c r="E1799" s="498"/>
      <c r="F1799" s="44" t="s">
        <v>200</v>
      </c>
      <c r="G1799" s="31"/>
      <c r="H1799" s="51"/>
      <c r="I1799" s="31"/>
      <c r="J1799" s="51"/>
    </row>
    <row r="1800" spans="2:10" ht="24" thickBot="1">
      <c r="B1800" s="41">
        <v>22020100</v>
      </c>
      <c r="C1800" s="146"/>
      <c r="D1800" s="228"/>
      <c r="E1800" s="498"/>
      <c r="F1800" s="44" t="s">
        <v>201</v>
      </c>
      <c r="G1800" s="31"/>
      <c r="H1800" s="51"/>
      <c r="I1800" s="31"/>
      <c r="J1800" s="51"/>
    </row>
    <row r="1801" spans="2:10" ht="24" thickBot="1">
      <c r="B1801" s="84">
        <v>22020101</v>
      </c>
      <c r="C1801" s="164" t="s">
        <v>643</v>
      </c>
      <c r="D1801" s="312"/>
      <c r="E1801" s="496">
        <v>31922905</v>
      </c>
      <c r="F1801" s="305" t="s">
        <v>202</v>
      </c>
      <c r="G1801" s="310"/>
      <c r="H1801" s="51"/>
      <c r="I1801" s="310"/>
      <c r="J1801" s="51"/>
    </row>
    <row r="1802" spans="2:10" ht="24" thickBot="1">
      <c r="B1802" s="84">
        <v>22020102</v>
      </c>
      <c r="C1802" s="164" t="s">
        <v>643</v>
      </c>
      <c r="D1802" s="312"/>
      <c r="E1802" s="496">
        <v>31922905</v>
      </c>
      <c r="F1802" s="305" t="s">
        <v>203</v>
      </c>
      <c r="G1802" s="310">
        <v>790000</v>
      </c>
      <c r="H1802" s="51">
        <v>5000000</v>
      </c>
      <c r="I1802" s="310">
        <v>4000000</v>
      </c>
      <c r="J1802" s="51">
        <v>7000000</v>
      </c>
    </row>
    <row r="1803" spans="2:10" ht="24" thickBot="1">
      <c r="B1803" s="84">
        <v>22020103</v>
      </c>
      <c r="C1803" s="164" t="s">
        <v>643</v>
      </c>
      <c r="D1803" s="312"/>
      <c r="E1803" s="496">
        <v>31922905</v>
      </c>
      <c r="F1803" s="305" t="s">
        <v>204</v>
      </c>
      <c r="G1803" s="309"/>
      <c r="H1803" s="51"/>
      <c r="I1803" s="309"/>
      <c r="J1803" s="51"/>
    </row>
    <row r="1804" spans="2:10" s="207" customFormat="1" ht="23.4">
      <c r="B1804" s="84">
        <v>22020104</v>
      </c>
      <c r="C1804" s="164" t="s">
        <v>643</v>
      </c>
      <c r="D1804" s="312"/>
      <c r="E1804" s="496">
        <v>31922905</v>
      </c>
      <c r="F1804" s="305" t="s">
        <v>205</v>
      </c>
      <c r="G1804" s="309"/>
      <c r="H1804" s="51"/>
      <c r="I1804" s="309"/>
      <c r="J1804" s="51"/>
    </row>
    <row r="1805" spans="2:10" ht="45" thickBot="1">
      <c r="B1805" s="41" t="s">
        <v>536</v>
      </c>
      <c r="C1805" s="146"/>
      <c r="D1805" s="228"/>
      <c r="E1805" s="498"/>
      <c r="F1805" s="44" t="s">
        <v>535</v>
      </c>
      <c r="G1805" s="65"/>
      <c r="H1805" s="55"/>
      <c r="I1805" s="65"/>
      <c r="J1805" s="55"/>
    </row>
    <row r="1806" spans="2:10" ht="23.4">
      <c r="B1806" s="48" t="s">
        <v>527</v>
      </c>
      <c r="C1806" s="164" t="s">
        <v>643</v>
      </c>
      <c r="D1806" s="104"/>
      <c r="E1806" s="496">
        <v>31922905</v>
      </c>
      <c r="F1806" s="30" t="s">
        <v>256</v>
      </c>
      <c r="G1806" s="31">
        <v>4444444</v>
      </c>
      <c r="H1806" s="51">
        <v>5000000</v>
      </c>
      <c r="I1806" s="31">
        <v>3000000</v>
      </c>
      <c r="J1806" s="51">
        <v>7000000</v>
      </c>
    </row>
    <row r="1807" spans="2:10" ht="44.4">
      <c r="B1807" s="41">
        <v>22040000</v>
      </c>
      <c r="C1807" s="146"/>
      <c r="D1807" s="228"/>
      <c r="E1807" s="498"/>
      <c r="F1807" s="44" t="s">
        <v>305</v>
      </c>
      <c r="G1807" s="31"/>
      <c r="H1807" s="51"/>
      <c r="I1807" s="31"/>
      <c r="J1807" s="51"/>
    </row>
    <row r="1808" spans="2:10" s="52" customFormat="1" ht="24" thickBot="1">
      <c r="B1808" s="41">
        <v>22040100</v>
      </c>
      <c r="C1808" s="146"/>
      <c r="D1808" s="228"/>
      <c r="E1808" s="498"/>
      <c r="F1808" s="44" t="s">
        <v>303</v>
      </c>
      <c r="G1808" s="31"/>
      <c r="H1808" s="51"/>
      <c r="I1808" s="31"/>
      <c r="J1808" s="51"/>
    </row>
    <row r="1809" spans="2:10" ht="44.4">
      <c r="B1809" s="48">
        <v>22040109</v>
      </c>
      <c r="C1809" s="170" t="s">
        <v>643</v>
      </c>
      <c r="D1809" s="104"/>
      <c r="E1809" s="496">
        <v>31922905</v>
      </c>
      <c r="F1809" s="53" t="s">
        <v>708</v>
      </c>
      <c r="G1809" s="31">
        <v>39999996</v>
      </c>
      <c r="H1809" s="51">
        <v>54000000</v>
      </c>
      <c r="I1809" s="31"/>
      <c r="J1809" s="51">
        <v>54000000</v>
      </c>
    </row>
    <row r="1810" spans="2:10" ht="23.4">
      <c r="B1810" s="41"/>
      <c r="C1810" s="146"/>
      <c r="D1810" s="228"/>
      <c r="E1810" s="498"/>
      <c r="F1810" s="44" t="s">
        <v>161</v>
      </c>
      <c r="G1810" s="65">
        <f>SUM(G1768:G1798)</f>
        <v>72044617</v>
      </c>
      <c r="H1810" s="65">
        <f>SUM(H1768:H1798)</f>
        <v>141552134</v>
      </c>
      <c r="I1810" s="65">
        <v>106164100</v>
      </c>
      <c r="J1810" s="65">
        <v>228404187</v>
      </c>
    </row>
    <row r="1811" spans="2:10" ht="24" thickBot="1">
      <c r="B1811" s="381"/>
      <c r="C1811" s="198"/>
      <c r="D1811" s="382"/>
      <c r="E1811" s="529"/>
      <c r="F1811" s="383" t="s">
        <v>200</v>
      </c>
      <c r="G1811" s="384"/>
      <c r="H1811" s="384"/>
      <c r="I1811" s="384">
        <v>18235000</v>
      </c>
      <c r="J1811" s="384">
        <v>88000000</v>
      </c>
    </row>
    <row r="1812" spans="2:10" ht="24" thickBot="1">
      <c r="B1812" s="332"/>
      <c r="C1812" s="187"/>
      <c r="D1812" s="333"/>
      <c r="E1812" s="520"/>
      <c r="F1812" s="21" t="s">
        <v>292</v>
      </c>
      <c r="G1812" s="63"/>
      <c r="H1812" s="63"/>
      <c r="I1812" s="63">
        <v>124399100</v>
      </c>
      <c r="J1812" s="63">
        <v>316404187</v>
      </c>
    </row>
    <row r="1813" spans="2:10" ht="25.2">
      <c r="B1813" s="721" t="s">
        <v>786</v>
      </c>
      <c r="C1813" s="722"/>
      <c r="D1813" s="722"/>
      <c r="E1813" s="722"/>
      <c r="F1813" s="722"/>
      <c r="G1813" s="722"/>
      <c r="H1813" s="722"/>
      <c r="I1813" s="722"/>
      <c r="J1813" s="723"/>
    </row>
    <row r="1814" spans="2:10" ht="22.2">
      <c r="B1814" s="718" t="s">
        <v>479</v>
      </c>
      <c r="C1814" s="719"/>
      <c r="D1814" s="719"/>
      <c r="E1814" s="719"/>
      <c r="F1814" s="719"/>
      <c r="G1814" s="719"/>
      <c r="H1814" s="719"/>
      <c r="I1814" s="719"/>
      <c r="J1814" s="720"/>
    </row>
    <row r="1815" spans="2:10" ht="18.75" customHeight="1">
      <c r="B1815" s="718" t="s">
        <v>987</v>
      </c>
      <c r="C1815" s="719"/>
      <c r="D1815" s="719"/>
      <c r="E1815" s="719"/>
      <c r="F1815" s="719"/>
      <c r="G1815" s="719"/>
      <c r="H1815" s="719"/>
      <c r="I1815" s="719"/>
      <c r="J1815" s="720"/>
    </row>
    <row r="1816" spans="2:10" ht="22.8" thickBot="1">
      <c r="B1816" s="724" t="s">
        <v>327</v>
      </c>
      <c r="C1816" s="724"/>
      <c r="D1816" s="724"/>
      <c r="E1816" s="724"/>
      <c r="F1816" s="724"/>
      <c r="G1816" s="724"/>
      <c r="H1816" s="724"/>
      <c r="I1816" s="724"/>
      <c r="J1816" s="724"/>
    </row>
    <row r="1817" spans="2:10" s="52" customFormat="1" ht="22.8" thickBot="1">
      <c r="B1817" s="737" t="s">
        <v>411</v>
      </c>
      <c r="C1817" s="738"/>
      <c r="D1817" s="738"/>
      <c r="E1817" s="738"/>
      <c r="F1817" s="738"/>
      <c r="G1817" s="738"/>
      <c r="H1817" s="738"/>
      <c r="I1817" s="738"/>
      <c r="J1817" s="739"/>
    </row>
    <row r="1818" spans="2:10" ht="70.8" thickBot="1">
      <c r="B1818" s="20" t="s">
        <v>692</v>
      </c>
      <c r="C1818" s="128" t="s">
        <v>455</v>
      </c>
      <c r="D1818" s="99" t="s">
        <v>451</v>
      </c>
      <c r="E1818" s="487" t="s">
        <v>454</v>
      </c>
      <c r="F1818" s="100" t="s">
        <v>1</v>
      </c>
      <c r="G1818" s="20" t="s">
        <v>936</v>
      </c>
      <c r="H1818" s="20" t="s">
        <v>935</v>
      </c>
      <c r="I1818" s="20" t="s">
        <v>934</v>
      </c>
      <c r="J1818" s="20" t="s">
        <v>988</v>
      </c>
    </row>
    <row r="1819" spans="2:10" ht="24" thickBot="1">
      <c r="B1819" s="313">
        <v>22000300101</v>
      </c>
      <c r="C1819" s="170" t="s">
        <v>643</v>
      </c>
      <c r="D1819" s="385"/>
      <c r="E1819" s="496">
        <v>31922905</v>
      </c>
      <c r="F1819" s="102" t="s">
        <v>363</v>
      </c>
      <c r="G1819" s="386">
        <f>G1889</f>
        <v>15421837.289999999</v>
      </c>
      <c r="H1819" s="386">
        <f>H1889</f>
        <v>9385682.5600000005</v>
      </c>
      <c r="I1819" s="387">
        <v>6905003</v>
      </c>
      <c r="J1819" s="387">
        <v>11549688</v>
      </c>
    </row>
    <row r="1820" spans="2:10" ht="24" thickBot="1">
      <c r="B1820" s="41">
        <v>22000300102</v>
      </c>
      <c r="C1820" s="170" t="s">
        <v>643</v>
      </c>
      <c r="D1820" s="228"/>
      <c r="E1820" s="496">
        <v>31922905</v>
      </c>
      <c r="F1820" s="53" t="s">
        <v>364</v>
      </c>
      <c r="G1820" s="388">
        <f>G1938</f>
        <v>9145643.0099999998</v>
      </c>
      <c r="H1820" s="388">
        <f>H1938</f>
        <v>10473509.300000001</v>
      </c>
      <c r="I1820" s="314">
        <v>7697631</v>
      </c>
      <c r="J1820" s="314">
        <v>11730095</v>
      </c>
    </row>
    <row r="1821" spans="2:10" ht="24" thickBot="1">
      <c r="B1821" s="41">
        <v>22000300103</v>
      </c>
      <c r="C1821" s="170" t="s">
        <v>643</v>
      </c>
      <c r="D1821" s="228"/>
      <c r="E1821" s="496">
        <v>31922905</v>
      </c>
      <c r="F1821" s="53" t="s">
        <v>365</v>
      </c>
      <c r="G1821" s="388">
        <f>G1992</f>
        <v>54026682.710000001</v>
      </c>
      <c r="H1821" s="388">
        <f>H1992</f>
        <v>67963730.739999995</v>
      </c>
      <c r="I1821" s="123">
        <v>50595969</v>
      </c>
      <c r="J1821" s="123">
        <v>55730000</v>
      </c>
    </row>
    <row r="1822" spans="2:10" ht="23.4">
      <c r="B1822" s="41"/>
      <c r="C1822" s="146"/>
      <c r="D1822" s="228"/>
      <c r="E1822" s="498"/>
      <c r="F1822" s="229"/>
      <c r="G1822" s="389"/>
      <c r="H1822" s="246"/>
      <c r="I1822" s="246"/>
      <c r="J1822" s="55"/>
    </row>
    <row r="1823" spans="2:10" ht="23.4">
      <c r="B1823" s="41"/>
      <c r="C1823" s="146"/>
      <c r="D1823" s="228"/>
      <c r="E1823" s="498"/>
      <c r="F1823" s="229"/>
      <c r="G1823" s="389"/>
      <c r="H1823" s="246"/>
      <c r="I1823" s="246"/>
      <c r="J1823" s="55"/>
    </row>
    <row r="1824" spans="2:10" ht="24" thickBot="1">
      <c r="B1824" s="315"/>
      <c r="C1824" s="137"/>
      <c r="D1824" s="118"/>
      <c r="E1824" s="491"/>
      <c r="F1824" s="119"/>
      <c r="G1824" s="257"/>
      <c r="H1824" s="262"/>
      <c r="I1824" s="262"/>
      <c r="J1824" s="390"/>
    </row>
    <row r="1825" spans="2:10" ht="24" thickBot="1">
      <c r="B1825" s="60"/>
      <c r="C1825" s="159"/>
      <c r="D1825" s="254"/>
      <c r="E1825" s="503"/>
      <c r="F1825" s="62" t="s">
        <v>292</v>
      </c>
      <c r="G1825" s="391">
        <f>SUM(G1819:G1821)</f>
        <v>78594163.00999999</v>
      </c>
      <c r="H1825" s="391">
        <f>SUM(H1819:H1821)</f>
        <v>87822922.599999994</v>
      </c>
      <c r="I1825" s="391">
        <f>SUM(I1819:I1821)</f>
        <v>65198603</v>
      </c>
      <c r="J1825" s="391">
        <f>SUM(J1819:J1821)</f>
        <v>79009783</v>
      </c>
    </row>
    <row r="1826" spans="2:10" ht="22.8" thickBot="1">
      <c r="B1826" s="752" t="s">
        <v>500</v>
      </c>
      <c r="C1826" s="753"/>
      <c r="D1826" s="753"/>
      <c r="E1826" s="753"/>
      <c r="F1826" s="753"/>
      <c r="G1826" s="753"/>
      <c r="H1826" s="753"/>
      <c r="I1826" s="753"/>
      <c r="J1826" s="754"/>
    </row>
    <row r="1827" spans="2:10" ht="23.4">
      <c r="B1827" s="64"/>
      <c r="C1827" s="135"/>
      <c r="D1827" s="114"/>
      <c r="E1827" s="490"/>
      <c r="F1827" s="115" t="s">
        <v>161</v>
      </c>
      <c r="G1827" s="392">
        <f>G1887+G1936+G1990</f>
        <v>8477496.2999999989</v>
      </c>
      <c r="H1827" s="392">
        <f>H1887+H1936+H1990</f>
        <v>11859787.570000002</v>
      </c>
      <c r="I1827" s="392">
        <v>8591878</v>
      </c>
      <c r="J1827" s="392">
        <f>J1887+J1936+J1990</f>
        <v>10009783</v>
      </c>
    </row>
    <row r="1828" spans="2:10" ht="24" thickBot="1">
      <c r="B1828" s="342"/>
      <c r="C1828" s="191"/>
      <c r="D1828" s="343"/>
      <c r="E1828" s="523"/>
      <c r="F1828" s="344" t="s">
        <v>200</v>
      </c>
      <c r="G1828" s="393">
        <f>G1888+G1937+G1991</f>
        <v>70116666.710000008</v>
      </c>
      <c r="H1828" s="393">
        <f>H1888+H1937+H1991</f>
        <v>75963135.030000001</v>
      </c>
      <c r="I1828" s="393">
        <v>56606725</v>
      </c>
      <c r="J1828" s="393">
        <f>J1888+J1937+J1991</f>
        <v>69000000</v>
      </c>
    </row>
    <row r="1829" spans="2:10" ht="24" thickBot="1">
      <c r="B1829" s="346"/>
      <c r="C1829" s="192"/>
      <c r="D1829" s="347"/>
      <c r="E1829" s="524"/>
      <c r="F1829" s="394" t="s">
        <v>292</v>
      </c>
      <c r="G1829" s="395">
        <f>G1827+G1828</f>
        <v>78594163.010000005</v>
      </c>
      <c r="H1829" s="395">
        <f>H1827+H1828</f>
        <v>87822922.600000009</v>
      </c>
      <c r="I1829" s="395">
        <f>I1827+I1828</f>
        <v>65198603</v>
      </c>
      <c r="J1829" s="395">
        <f>J1827+J1828</f>
        <v>79009783</v>
      </c>
    </row>
    <row r="1830" spans="2:10" ht="25.2">
      <c r="B1830" s="721" t="s">
        <v>786</v>
      </c>
      <c r="C1830" s="722"/>
      <c r="D1830" s="722"/>
      <c r="E1830" s="722"/>
      <c r="F1830" s="722"/>
      <c r="G1830" s="722"/>
      <c r="H1830" s="722"/>
      <c r="I1830" s="722"/>
      <c r="J1830" s="723"/>
    </row>
    <row r="1831" spans="2:10" ht="22.2">
      <c r="B1831" s="718" t="s">
        <v>479</v>
      </c>
      <c r="C1831" s="719"/>
      <c r="D1831" s="719"/>
      <c r="E1831" s="719"/>
      <c r="F1831" s="719"/>
      <c r="G1831" s="719"/>
      <c r="H1831" s="719"/>
      <c r="I1831" s="719"/>
      <c r="J1831" s="720"/>
    </row>
    <row r="1832" spans="2:10" ht="18.75" customHeight="1">
      <c r="B1832" s="718" t="s">
        <v>987</v>
      </c>
      <c r="C1832" s="719"/>
      <c r="D1832" s="719"/>
      <c r="E1832" s="719"/>
      <c r="F1832" s="719"/>
      <c r="G1832" s="719"/>
      <c r="H1832" s="719"/>
      <c r="I1832" s="719"/>
      <c r="J1832" s="720"/>
    </row>
    <row r="1833" spans="2:10" ht="22.8" thickBot="1">
      <c r="B1833" s="724" t="s">
        <v>273</v>
      </c>
      <c r="C1833" s="724"/>
      <c r="D1833" s="724"/>
      <c r="E1833" s="724"/>
      <c r="F1833" s="724"/>
      <c r="G1833" s="724"/>
      <c r="H1833" s="724"/>
      <c r="I1833" s="724"/>
      <c r="J1833" s="724"/>
    </row>
    <row r="1834" spans="2:10" s="52" customFormat="1" ht="22.8" thickBot="1">
      <c r="B1834" s="731" t="s">
        <v>438</v>
      </c>
      <c r="C1834" s="732"/>
      <c r="D1834" s="732"/>
      <c r="E1834" s="732"/>
      <c r="F1834" s="732"/>
      <c r="G1834" s="732"/>
      <c r="H1834" s="732"/>
      <c r="I1834" s="732"/>
      <c r="J1834" s="733"/>
    </row>
    <row r="1835" spans="2:10" ht="70.8" thickBot="1">
      <c r="B1835" s="20" t="s">
        <v>459</v>
      </c>
      <c r="C1835" s="128" t="s">
        <v>455</v>
      </c>
      <c r="D1835" s="99" t="s">
        <v>451</v>
      </c>
      <c r="E1835" s="487" t="s">
        <v>454</v>
      </c>
      <c r="F1835" s="100" t="s">
        <v>1</v>
      </c>
      <c r="G1835" s="20" t="s">
        <v>936</v>
      </c>
      <c r="H1835" s="20" t="s">
        <v>935</v>
      </c>
      <c r="I1835" s="20" t="s">
        <v>934</v>
      </c>
      <c r="J1835" s="20" t="s">
        <v>988</v>
      </c>
    </row>
    <row r="1836" spans="2:10" ht="23.4">
      <c r="B1836" s="318">
        <v>20000000</v>
      </c>
      <c r="C1836" s="151"/>
      <c r="D1836" s="236"/>
      <c r="E1836" s="500"/>
      <c r="F1836" s="237" t="s">
        <v>160</v>
      </c>
      <c r="G1836" s="238"/>
      <c r="H1836" s="239"/>
      <c r="I1836" s="238"/>
      <c r="J1836" s="239"/>
    </row>
    <row r="1837" spans="2:10" ht="23.4">
      <c r="B1837" s="319">
        <v>21000000</v>
      </c>
      <c r="C1837" s="142"/>
      <c r="D1837" s="77"/>
      <c r="E1837" s="494"/>
      <c r="F1837" s="216" t="s">
        <v>161</v>
      </c>
      <c r="G1837" s="208"/>
      <c r="H1837" s="217"/>
      <c r="I1837" s="208"/>
      <c r="J1837" s="217"/>
    </row>
    <row r="1838" spans="2:10" ht="24" thickBot="1">
      <c r="B1838" s="319">
        <v>21010000</v>
      </c>
      <c r="C1838" s="142"/>
      <c r="D1838" s="77"/>
      <c r="E1838" s="494"/>
      <c r="F1838" s="216" t="s">
        <v>162</v>
      </c>
      <c r="G1838" s="208"/>
      <c r="H1838" s="217"/>
      <c r="I1838" s="208"/>
      <c r="J1838" s="217"/>
    </row>
    <row r="1839" spans="2:10" ht="24" thickBot="1">
      <c r="B1839" s="320">
        <v>21010103</v>
      </c>
      <c r="C1839" s="164" t="s">
        <v>643</v>
      </c>
      <c r="D1839" s="25"/>
      <c r="E1839" s="496">
        <v>31922905</v>
      </c>
      <c r="F1839" s="49" t="s">
        <v>164</v>
      </c>
      <c r="G1839" s="31">
        <v>2733783.25</v>
      </c>
      <c r="H1839" s="51">
        <v>3444566.89</v>
      </c>
      <c r="I1839" s="31">
        <v>2500425</v>
      </c>
      <c r="J1839" s="51">
        <v>3924566</v>
      </c>
    </row>
    <row r="1840" spans="2:10" ht="24" thickBot="1">
      <c r="B1840" s="320">
        <v>21010104</v>
      </c>
      <c r="C1840" s="164" t="s">
        <v>643</v>
      </c>
      <c r="D1840" s="25"/>
      <c r="E1840" s="496">
        <v>31922905</v>
      </c>
      <c r="F1840" s="49" t="s">
        <v>165</v>
      </c>
      <c r="G1840" s="31">
        <v>1420760</v>
      </c>
      <c r="H1840" s="51">
        <v>1827957.06</v>
      </c>
      <c r="I1840" s="31">
        <v>1370467</v>
      </c>
      <c r="J1840" s="51">
        <v>1480000</v>
      </c>
    </row>
    <row r="1841" spans="2:10" ht="24" thickBot="1">
      <c r="B1841" s="320">
        <v>21010105</v>
      </c>
      <c r="C1841" s="164" t="s">
        <v>643</v>
      </c>
      <c r="D1841" s="25"/>
      <c r="E1841" s="496">
        <v>31922905</v>
      </c>
      <c r="F1841" s="49" t="s">
        <v>166</v>
      </c>
      <c r="G1841" s="31"/>
      <c r="H1841" s="51"/>
      <c r="I1841" s="31"/>
      <c r="J1841" s="51"/>
    </row>
    <row r="1842" spans="2:10" ht="24" thickBot="1">
      <c r="B1842" s="221">
        <v>21010106</v>
      </c>
      <c r="C1842" s="164" t="s">
        <v>643</v>
      </c>
      <c r="D1842" s="25"/>
      <c r="E1842" s="496">
        <v>31922905</v>
      </c>
      <c r="F1842" s="49" t="s">
        <v>167</v>
      </c>
      <c r="G1842" s="31"/>
      <c r="H1842" s="51"/>
      <c r="I1842" s="31"/>
      <c r="J1842" s="51"/>
    </row>
    <row r="1843" spans="2:10" ht="23.4">
      <c r="B1843" s="240"/>
      <c r="C1843" s="164" t="s">
        <v>643</v>
      </c>
      <c r="D1843" s="25"/>
      <c r="E1843" s="496">
        <v>31922905</v>
      </c>
      <c r="F1843" s="53" t="s">
        <v>679</v>
      </c>
      <c r="G1843" s="31"/>
      <c r="H1843" s="51"/>
      <c r="I1843" s="31"/>
      <c r="J1843" s="51"/>
    </row>
    <row r="1844" spans="2:10" ht="23.4">
      <c r="B1844" s="319">
        <v>21020000</v>
      </c>
      <c r="C1844" s="142"/>
      <c r="D1844" s="77"/>
      <c r="E1844" s="494"/>
      <c r="F1844" s="216" t="s">
        <v>173</v>
      </c>
      <c r="G1844" s="31"/>
      <c r="H1844" s="51"/>
      <c r="I1844" s="31"/>
      <c r="J1844" s="51"/>
    </row>
    <row r="1845" spans="2:10" ht="45" thickBot="1">
      <c r="B1845" s="319">
        <v>21020300</v>
      </c>
      <c r="C1845" s="142"/>
      <c r="D1845" s="77"/>
      <c r="E1845" s="494"/>
      <c r="F1845" s="216" t="s">
        <v>189</v>
      </c>
      <c r="G1845" s="31"/>
      <c r="H1845" s="51"/>
      <c r="I1845" s="31"/>
      <c r="J1845" s="51"/>
    </row>
    <row r="1846" spans="2:10" ht="24" thickBot="1">
      <c r="B1846" s="320">
        <v>21020301</v>
      </c>
      <c r="C1846" s="164" t="s">
        <v>643</v>
      </c>
      <c r="D1846" s="25"/>
      <c r="E1846" s="496">
        <v>31922905</v>
      </c>
      <c r="F1846" s="53" t="s">
        <v>174</v>
      </c>
      <c r="G1846" s="31">
        <v>520262.42</v>
      </c>
      <c r="H1846" s="51">
        <v>655530.65</v>
      </c>
      <c r="I1846" s="31">
        <v>491647</v>
      </c>
      <c r="J1846" s="51">
        <v>258248</v>
      </c>
    </row>
    <row r="1847" spans="2:10" ht="24" thickBot="1">
      <c r="B1847" s="320">
        <v>21020302</v>
      </c>
      <c r="C1847" s="164" t="s">
        <v>643</v>
      </c>
      <c r="D1847" s="25"/>
      <c r="E1847" s="496">
        <v>31922905</v>
      </c>
      <c r="F1847" s="53" t="s">
        <v>175</v>
      </c>
      <c r="G1847" s="31">
        <v>297292.42</v>
      </c>
      <c r="H1847" s="51">
        <v>374588.45</v>
      </c>
      <c r="I1847" s="31">
        <v>280941</v>
      </c>
      <c r="J1847" s="51">
        <v>147570</v>
      </c>
    </row>
    <row r="1848" spans="2:10" ht="24" thickBot="1">
      <c r="B1848" s="320">
        <v>21020303</v>
      </c>
      <c r="C1848" s="164" t="s">
        <v>643</v>
      </c>
      <c r="D1848" s="25"/>
      <c r="E1848" s="496">
        <v>31922905</v>
      </c>
      <c r="F1848" s="53" t="s">
        <v>176</v>
      </c>
      <c r="G1848" s="31">
        <v>17671.05</v>
      </c>
      <c r="H1848" s="51">
        <v>22266.09</v>
      </c>
      <c r="I1848" s="31">
        <v>16699</v>
      </c>
      <c r="J1848" s="51">
        <v>8640</v>
      </c>
    </row>
    <row r="1849" spans="2:10" ht="24" thickBot="1">
      <c r="B1849" s="320">
        <v>21020304</v>
      </c>
      <c r="C1849" s="164" t="s">
        <v>643</v>
      </c>
      <c r="D1849" s="25"/>
      <c r="E1849" s="496">
        <v>31922905</v>
      </c>
      <c r="F1849" s="53" t="s">
        <v>177</v>
      </c>
      <c r="G1849" s="31">
        <v>74319.66</v>
      </c>
      <c r="H1849" s="51">
        <v>93642.78</v>
      </c>
      <c r="I1849" s="31">
        <v>70232</v>
      </c>
      <c r="J1849" s="51">
        <v>36892</v>
      </c>
    </row>
    <row r="1850" spans="2:10" ht="24" thickBot="1">
      <c r="B1850" s="320">
        <v>21020305</v>
      </c>
      <c r="C1850" s="164" t="s">
        <v>643</v>
      </c>
      <c r="D1850" s="25"/>
      <c r="E1850" s="496">
        <v>31922905</v>
      </c>
      <c r="F1850" s="53" t="s">
        <v>178</v>
      </c>
      <c r="G1850" s="31">
        <v>6063.75</v>
      </c>
      <c r="H1850" s="51">
        <v>728013.83</v>
      </c>
      <c r="I1850" s="31">
        <v>546010</v>
      </c>
      <c r="J1850" s="51">
        <v>60892</v>
      </c>
    </row>
    <row r="1851" spans="2:10" ht="24" thickBot="1">
      <c r="B1851" s="320">
        <v>21020306</v>
      </c>
      <c r="C1851" s="164" t="s">
        <v>643</v>
      </c>
      <c r="D1851" s="25"/>
      <c r="E1851" s="496">
        <v>31922905</v>
      </c>
      <c r="F1851" s="53" t="s">
        <v>179</v>
      </c>
      <c r="G1851" s="31"/>
      <c r="H1851" s="51"/>
      <c r="I1851" s="31"/>
      <c r="J1851" s="51"/>
    </row>
    <row r="1852" spans="2:10" ht="24" thickBot="1">
      <c r="B1852" s="320">
        <v>21020312</v>
      </c>
      <c r="C1852" s="164" t="s">
        <v>643</v>
      </c>
      <c r="D1852" s="25"/>
      <c r="E1852" s="496">
        <v>31922905</v>
      </c>
      <c r="F1852" s="53" t="s">
        <v>180</v>
      </c>
      <c r="G1852" s="31"/>
      <c r="H1852" s="51"/>
      <c r="I1852" s="31"/>
      <c r="J1852" s="51"/>
    </row>
    <row r="1853" spans="2:10" ht="24" thickBot="1">
      <c r="B1853" s="320">
        <v>21020314</v>
      </c>
      <c r="C1853" s="164" t="s">
        <v>643</v>
      </c>
      <c r="D1853" s="25"/>
      <c r="E1853" s="496">
        <v>31922905</v>
      </c>
      <c r="F1853" s="53" t="s">
        <v>182</v>
      </c>
      <c r="G1853" s="31">
        <v>132467.04999999999</v>
      </c>
      <c r="H1853" s="51">
        <v>166909.04999999999</v>
      </c>
      <c r="I1853" s="31">
        <v>125181</v>
      </c>
      <c r="J1853" s="51"/>
    </row>
    <row r="1854" spans="2:10" ht="23.4">
      <c r="B1854" s="320">
        <v>21020315</v>
      </c>
      <c r="C1854" s="164" t="s">
        <v>643</v>
      </c>
      <c r="D1854" s="25"/>
      <c r="E1854" s="496">
        <v>31922905</v>
      </c>
      <c r="F1854" s="53" t="s">
        <v>183</v>
      </c>
      <c r="G1854" s="31">
        <v>120137.17</v>
      </c>
      <c r="H1854" s="51">
        <v>151372.82999999999</v>
      </c>
      <c r="I1854" s="31">
        <v>113529</v>
      </c>
      <c r="J1854" s="51"/>
    </row>
    <row r="1855" spans="2:10" ht="24" thickBot="1">
      <c r="B1855" s="319">
        <v>21020400</v>
      </c>
      <c r="C1855" s="142"/>
      <c r="D1855" s="77"/>
      <c r="E1855" s="494"/>
      <c r="F1855" s="216" t="s">
        <v>190</v>
      </c>
      <c r="G1855" s="31"/>
      <c r="H1855" s="51"/>
      <c r="I1855" s="31"/>
      <c r="J1855" s="51"/>
    </row>
    <row r="1856" spans="2:10" ht="24" thickBot="1">
      <c r="B1856" s="320">
        <v>21020401</v>
      </c>
      <c r="C1856" s="164" t="s">
        <v>643</v>
      </c>
      <c r="D1856" s="25"/>
      <c r="E1856" s="496">
        <v>31922905</v>
      </c>
      <c r="F1856" s="53" t="s">
        <v>174</v>
      </c>
      <c r="G1856" s="31">
        <v>124287.42</v>
      </c>
      <c r="H1856" s="51">
        <v>156570.65</v>
      </c>
      <c r="I1856" s="31">
        <v>117427</v>
      </c>
      <c r="J1856" s="51">
        <v>201100</v>
      </c>
    </row>
    <row r="1857" spans="2:10" ht="24" thickBot="1">
      <c r="B1857" s="320">
        <v>21020402</v>
      </c>
      <c r="C1857" s="164" t="s">
        <v>643</v>
      </c>
      <c r="D1857" s="25"/>
      <c r="E1857" s="496">
        <v>31922905</v>
      </c>
      <c r="F1857" s="53" t="s">
        <v>175</v>
      </c>
      <c r="G1857" s="31">
        <v>117807.25</v>
      </c>
      <c r="H1857" s="51">
        <v>148437.14000000001</v>
      </c>
      <c r="I1857" s="31">
        <v>111327</v>
      </c>
      <c r="J1857" s="51">
        <v>111200</v>
      </c>
    </row>
    <row r="1858" spans="2:10" ht="24" thickBot="1">
      <c r="B1858" s="320">
        <v>21020403</v>
      </c>
      <c r="C1858" s="164" t="s">
        <v>643</v>
      </c>
      <c r="D1858" s="25"/>
      <c r="E1858" s="496">
        <v>31922905</v>
      </c>
      <c r="F1858" s="53" t="s">
        <v>176</v>
      </c>
      <c r="G1858" s="31">
        <v>8316</v>
      </c>
      <c r="H1858" s="51">
        <v>10478.16</v>
      </c>
      <c r="I1858" s="31">
        <v>7858</v>
      </c>
      <c r="J1858" s="51">
        <v>6700</v>
      </c>
    </row>
    <row r="1859" spans="2:10" ht="24" thickBot="1">
      <c r="B1859" s="320">
        <v>21020404</v>
      </c>
      <c r="C1859" s="164" t="s">
        <v>643</v>
      </c>
      <c r="D1859" s="25"/>
      <c r="E1859" s="496">
        <v>31922905</v>
      </c>
      <c r="F1859" s="53" t="s">
        <v>177</v>
      </c>
      <c r="G1859" s="31">
        <v>29451.59</v>
      </c>
      <c r="H1859" s="51">
        <v>37108.959999999999</v>
      </c>
      <c r="I1859" s="31">
        <v>27831</v>
      </c>
      <c r="J1859" s="51">
        <v>20900</v>
      </c>
    </row>
    <row r="1860" spans="2:10" ht="24" thickBot="1">
      <c r="B1860" s="320">
        <v>21020412</v>
      </c>
      <c r="C1860" s="164" t="s">
        <v>643</v>
      </c>
      <c r="D1860" s="25"/>
      <c r="E1860" s="496">
        <v>31922905</v>
      </c>
      <c r="F1860" s="53" t="s">
        <v>180</v>
      </c>
      <c r="G1860" s="31"/>
      <c r="H1860" s="51"/>
      <c r="I1860" s="31"/>
      <c r="J1860" s="51"/>
    </row>
    <row r="1861" spans="2:10" ht="23.4">
      <c r="B1861" s="320">
        <v>21020415</v>
      </c>
      <c r="C1861" s="164" t="s">
        <v>643</v>
      </c>
      <c r="D1861" s="25"/>
      <c r="E1861" s="496">
        <v>31922905</v>
      </c>
      <c r="F1861" s="53" t="s">
        <v>183</v>
      </c>
      <c r="G1861" s="31">
        <v>52551.58</v>
      </c>
      <c r="H1861" s="51">
        <v>66214.990000000005</v>
      </c>
      <c r="I1861" s="31">
        <v>49661</v>
      </c>
      <c r="J1861" s="51">
        <v>42980</v>
      </c>
    </row>
    <row r="1862" spans="2:10" ht="24" thickBot="1">
      <c r="B1862" s="319">
        <v>21020500</v>
      </c>
      <c r="C1862" s="142"/>
      <c r="D1862" s="77"/>
      <c r="E1862" s="494"/>
      <c r="F1862" s="216" t="s">
        <v>191</v>
      </c>
      <c r="G1862" s="31"/>
      <c r="H1862" s="51"/>
      <c r="I1862" s="31"/>
      <c r="J1862" s="51"/>
    </row>
    <row r="1863" spans="2:10" ht="24" thickBot="1">
      <c r="B1863" s="320">
        <v>21020501</v>
      </c>
      <c r="C1863" s="164" t="s">
        <v>643</v>
      </c>
      <c r="D1863" s="25"/>
      <c r="E1863" s="496">
        <v>31922905</v>
      </c>
      <c r="F1863" s="53" t="s">
        <v>174</v>
      </c>
      <c r="G1863" s="31"/>
      <c r="H1863" s="51"/>
      <c r="I1863" s="31"/>
      <c r="J1863" s="51"/>
    </row>
    <row r="1864" spans="2:10" ht="24" thickBot="1">
      <c r="B1864" s="321">
        <v>21020502</v>
      </c>
      <c r="C1864" s="164" t="s">
        <v>643</v>
      </c>
      <c r="D1864" s="225"/>
      <c r="E1864" s="496">
        <v>31922905</v>
      </c>
      <c r="F1864" s="53" t="s">
        <v>175</v>
      </c>
      <c r="G1864" s="31"/>
      <c r="H1864" s="51"/>
      <c r="I1864" s="31"/>
      <c r="J1864" s="51"/>
    </row>
    <row r="1865" spans="2:10" ht="24" thickBot="1">
      <c r="B1865" s="321">
        <v>21020503</v>
      </c>
      <c r="C1865" s="164" t="s">
        <v>643</v>
      </c>
      <c r="D1865" s="225"/>
      <c r="E1865" s="496">
        <v>31922905</v>
      </c>
      <c r="F1865" s="53" t="s">
        <v>176</v>
      </c>
      <c r="G1865" s="31"/>
      <c r="H1865" s="51"/>
      <c r="I1865" s="31"/>
      <c r="J1865" s="51"/>
    </row>
    <row r="1866" spans="2:10" ht="24" thickBot="1">
      <c r="B1866" s="321">
        <v>21020504</v>
      </c>
      <c r="C1866" s="164" t="s">
        <v>643</v>
      </c>
      <c r="D1866" s="225"/>
      <c r="E1866" s="496">
        <v>31922905</v>
      </c>
      <c r="F1866" s="53" t="s">
        <v>177</v>
      </c>
      <c r="G1866" s="31"/>
      <c r="H1866" s="51"/>
      <c r="I1866" s="31"/>
      <c r="J1866" s="51"/>
    </row>
    <row r="1867" spans="2:10" ht="24" thickBot="1">
      <c r="B1867" s="321" t="s">
        <v>529</v>
      </c>
      <c r="C1867" s="164" t="s">
        <v>643</v>
      </c>
      <c r="D1867" s="225"/>
      <c r="E1867" s="496">
        <v>31922905</v>
      </c>
      <c r="F1867" s="53" t="s">
        <v>916</v>
      </c>
      <c r="G1867" s="31"/>
      <c r="H1867" s="51">
        <v>210000</v>
      </c>
      <c r="I1867" s="31">
        <v>15750</v>
      </c>
      <c r="J1867" s="51"/>
    </row>
    <row r="1868" spans="2:10" ht="23.4">
      <c r="B1868" s="321">
        <v>21020515</v>
      </c>
      <c r="C1868" s="164" t="s">
        <v>643</v>
      </c>
      <c r="D1868" s="225"/>
      <c r="E1868" s="496">
        <v>31922905</v>
      </c>
      <c r="F1868" s="53" t="s">
        <v>183</v>
      </c>
      <c r="G1868" s="31"/>
      <c r="H1868" s="51"/>
      <c r="I1868" s="31"/>
      <c r="J1868" s="51"/>
    </row>
    <row r="1869" spans="2:10" ht="24" thickBot="1">
      <c r="B1869" s="222">
        <v>21020600</v>
      </c>
      <c r="C1869" s="145"/>
      <c r="D1869" s="223"/>
      <c r="E1869" s="497"/>
      <c r="F1869" s="216" t="s">
        <v>192</v>
      </c>
      <c r="G1869" s="31"/>
      <c r="H1869" s="51"/>
      <c r="I1869" s="31"/>
      <c r="J1869" s="51"/>
    </row>
    <row r="1870" spans="2:10" ht="23.4">
      <c r="B1870" s="286">
        <v>21020605</v>
      </c>
      <c r="C1870" s="164" t="s">
        <v>643</v>
      </c>
      <c r="D1870" s="225"/>
      <c r="E1870" s="496">
        <v>31922905</v>
      </c>
      <c r="F1870" s="49" t="s">
        <v>195</v>
      </c>
      <c r="G1870" s="31"/>
      <c r="H1870" s="51"/>
      <c r="I1870" s="31"/>
      <c r="J1870" s="51"/>
    </row>
    <row r="1871" spans="2:10" ht="23.4">
      <c r="B1871" s="41">
        <v>22020000</v>
      </c>
      <c r="C1871" s="146"/>
      <c r="D1871" s="228"/>
      <c r="E1871" s="498"/>
      <c r="F1871" s="377" t="s">
        <v>200</v>
      </c>
      <c r="G1871" s="31"/>
      <c r="H1871" s="51"/>
      <c r="I1871" s="31"/>
      <c r="J1871" s="51"/>
    </row>
    <row r="1872" spans="2:10" ht="24" thickBot="1">
      <c r="B1872" s="41">
        <v>22020100</v>
      </c>
      <c r="C1872" s="146"/>
      <c r="D1872" s="228"/>
      <c r="E1872" s="498"/>
      <c r="F1872" s="377" t="s">
        <v>201</v>
      </c>
      <c r="G1872" s="31"/>
      <c r="H1872" s="51"/>
      <c r="I1872" s="31"/>
      <c r="J1872" s="51"/>
    </row>
    <row r="1873" spans="2:10" ht="24" thickBot="1">
      <c r="B1873" s="84">
        <v>22020101</v>
      </c>
      <c r="C1873" s="164" t="s">
        <v>643</v>
      </c>
      <c r="D1873" s="312"/>
      <c r="E1873" s="496">
        <v>31922905</v>
      </c>
      <c r="F1873" s="378" t="s">
        <v>202</v>
      </c>
      <c r="G1873" s="310"/>
      <c r="H1873" s="51"/>
      <c r="I1873" s="310"/>
      <c r="J1873" s="51"/>
    </row>
    <row r="1874" spans="2:10" ht="24" thickBot="1">
      <c r="B1874" s="84">
        <v>22020102</v>
      </c>
      <c r="C1874" s="164" t="s">
        <v>643</v>
      </c>
      <c r="D1874" s="312"/>
      <c r="E1874" s="496">
        <v>31922905</v>
      </c>
      <c r="F1874" s="378" t="s">
        <v>203</v>
      </c>
      <c r="G1874" s="310">
        <v>183333.34</v>
      </c>
      <c r="H1874" s="51">
        <v>231000</v>
      </c>
      <c r="I1874" s="310">
        <v>173250</v>
      </c>
      <c r="J1874" s="51">
        <v>250000</v>
      </c>
    </row>
    <row r="1875" spans="2:10" ht="24" thickBot="1">
      <c r="B1875" s="84">
        <v>22020103</v>
      </c>
      <c r="C1875" s="164" t="s">
        <v>643</v>
      </c>
      <c r="D1875" s="312"/>
      <c r="E1875" s="496">
        <v>31922905</v>
      </c>
      <c r="F1875" s="378" t="s">
        <v>204</v>
      </c>
      <c r="G1875" s="310"/>
      <c r="H1875" s="51"/>
      <c r="I1875" s="310"/>
      <c r="J1875" s="51"/>
    </row>
    <row r="1876" spans="2:10" ht="23.4">
      <c r="B1876" s="84">
        <v>22020104</v>
      </c>
      <c r="C1876" s="164" t="s">
        <v>643</v>
      </c>
      <c r="D1876" s="312"/>
      <c r="E1876" s="496">
        <v>31922905</v>
      </c>
      <c r="F1876" s="378" t="s">
        <v>205</v>
      </c>
      <c r="G1876" s="310"/>
      <c r="H1876" s="51"/>
      <c r="I1876" s="310"/>
      <c r="J1876" s="51"/>
    </row>
    <row r="1877" spans="2:10" ht="24" thickBot="1">
      <c r="B1877" s="41">
        <v>22020300</v>
      </c>
      <c r="C1877" s="146"/>
      <c r="D1877" s="228"/>
      <c r="E1877" s="498"/>
      <c r="F1877" s="377" t="s">
        <v>209</v>
      </c>
      <c r="G1877" s="31"/>
      <c r="H1877" s="51"/>
      <c r="I1877" s="31"/>
      <c r="J1877" s="51"/>
    </row>
    <row r="1878" spans="2:10" ht="23.4">
      <c r="B1878" s="48">
        <v>22020313</v>
      </c>
      <c r="C1878" s="164" t="s">
        <v>643</v>
      </c>
      <c r="D1878" s="104"/>
      <c r="E1878" s="496">
        <v>31922905</v>
      </c>
      <c r="F1878" s="379" t="s">
        <v>794</v>
      </c>
      <c r="G1878" s="31">
        <v>8750000</v>
      </c>
      <c r="H1878" s="51">
        <v>11025.03</v>
      </c>
      <c r="I1878" s="31">
        <v>8268</v>
      </c>
      <c r="J1878" s="51"/>
    </row>
    <row r="1879" spans="2:10" ht="23.4">
      <c r="B1879" s="41">
        <v>22020000</v>
      </c>
      <c r="C1879" s="146"/>
      <c r="D1879" s="228"/>
      <c r="E1879" s="498"/>
      <c r="F1879" s="377" t="s">
        <v>200</v>
      </c>
      <c r="G1879" s="208"/>
      <c r="H1879" s="217"/>
      <c r="I1879" s="208"/>
      <c r="J1879" s="217"/>
    </row>
    <row r="1880" spans="2:10" ht="24" thickBot="1">
      <c r="B1880" s="41" t="s">
        <v>702</v>
      </c>
      <c r="C1880" s="164"/>
      <c r="D1880" s="104"/>
      <c r="E1880" s="488"/>
      <c r="F1880" s="377" t="s">
        <v>703</v>
      </c>
      <c r="G1880" s="208"/>
      <c r="H1880" s="380"/>
      <c r="I1880" s="208"/>
      <c r="J1880" s="380"/>
    </row>
    <row r="1881" spans="2:10" ht="24" thickBot="1">
      <c r="B1881" s="48" t="s">
        <v>704</v>
      </c>
      <c r="C1881" s="164" t="s">
        <v>643</v>
      </c>
      <c r="D1881" s="228"/>
      <c r="E1881" s="496">
        <v>31922905</v>
      </c>
      <c r="F1881" s="379" t="s">
        <v>221</v>
      </c>
      <c r="G1881" s="208"/>
      <c r="H1881" s="217"/>
      <c r="I1881" s="208"/>
      <c r="J1881" s="217"/>
    </row>
    <row r="1882" spans="2:10" ht="24" thickBot="1">
      <c r="B1882" s="48" t="s">
        <v>706</v>
      </c>
      <c r="C1882" s="164" t="s">
        <v>643</v>
      </c>
      <c r="D1882" s="228"/>
      <c r="E1882" s="496">
        <v>31922905</v>
      </c>
      <c r="F1882" s="379" t="s">
        <v>705</v>
      </c>
      <c r="G1882" s="208"/>
      <c r="H1882" s="217"/>
      <c r="I1882" s="208"/>
      <c r="J1882" s="217"/>
    </row>
    <row r="1883" spans="2:10" ht="23.4">
      <c r="B1883" s="48" t="s">
        <v>706</v>
      </c>
      <c r="C1883" s="164" t="s">
        <v>643</v>
      </c>
      <c r="D1883" s="228"/>
      <c r="E1883" s="496">
        <v>31922905</v>
      </c>
      <c r="F1883" s="379" t="s">
        <v>900</v>
      </c>
      <c r="G1883" s="208">
        <v>833333.34</v>
      </c>
      <c r="H1883" s="217">
        <v>1050000</v>
      </c>
      <c r="I1883" s="208">
        <v>878500</v>
      </c>
      <c r="J1883" s="217">
        <v>5000000</v>
      </c>
    </row>
    <row r="1884" spans="2:10" ht="24" thickBot="1">
      <c r="B1884" s="41">
        <v>22020600</v>
      </c>
      <c r="C1884" s="164"/>
      <c r="D1884" s="228"/>
      <c r="E1884" s="498"/>
      <c r="F1884" s="377" t="s">
        <v>228</v>
      </c>
      <c r="G1884" s="208"/>
      <c r="H1884" s="217"/>
      <c r="I1884" s="208"/>
      <c r="J1884" s="217"/>
    </row>
    <row r="1885" spans="2:10" ht="24" thickBot="1">
      <c r="B1885" s="48">
        <v>22020602</v>
      </c>
      <c r="C1885" s="164" t="s">
        <v>643</v>
      </c>
      <c r="D1885" s="104"/>
      <c r="E1885" s="496">
        <v>31922905</v>
      </c>
      <c r="F1885" s="379" t="s">
        <v>229</v>
      </c>
      <c r="G1885" s="208"/>
      <c r="H1885" s="217"/>
      <c r="I1885" s="208"/>
      <c r="J1885" s="217"/>
    </row>
    <row r="1886" spans="2:10" ht="23.4">
      <c r="B1886" s="48">
        <v>22020603</v>
      </c>
      <c r="C1886" s="164" t="s">
        <v>643</v>
      </c>
      <c r="D1886" s="104"/>
      <c r="E1886" s="496">
        <v>31922905</v>
      </c>
      <c r="F1886" s="379" t="s">
        <v>230</v>
      </c>
      <c r="G1886" s="208"/>
      <c r="H1886" s="217"/>
      <c r="I1886" s="208"/>
      <c r="J1886" s="217"/>
    </row>
    <row r="1887" spans="2:10" ht="23.4">
      <c r="B1887" s="41"/>
      <c r="C1887" s="146"/>
      <c r="D1887" s="228"/>
      <c r="E1887" s="498"/>
      <c r="F1887" s="44" t="s">
        <v>312</v>
      </c>
      <c r="G1887" s="246">
        <f>SUM(G1839:G1870)</f>
        <v>5655170.6099999994</v>
      </c>
      <c r="H1887" s="246">
        <f>SUM(H1839:H1870)</f>
        <v>8093657.5300000012</v>
      </c>
      <c r="I1887" s="246">
        <v>5935985</v>
      </c>
      <c r="J1887" s="246">
        <v>6549688</v>
      </c>
    </row>
    <row r="1888" spans="2:10" ht="24" thickBot="1">
      <c r="B1888" s="315"/>
      <c r="C1888" s="197"/>
      <c r="D1888" s="118"/>
      <c r="E1888" s="491"/>
      <c r="F1888" s="242" t="s">
        <v>200</v>
      </c>
      <c r="G1888" s="262">
        <f>SUM(G1873:G1886)</f>
        <v>9766666.6799999997</v>
      </c>
      <c r="H1888" s="262">
        <f>SUM(H1873:H1886)</f>
        <v>1292025.03</v>
      </c>
      <c r="I1888" s="262">
        <v>969018</v>
      </c>
      <c r="J1888" s="262">
        <v>5000000</v>
      </c>
    </row>
    <row r="1889" spans="2:10" ht="24" thickBot="1">
      <c r="B1889" s="325"/>
      <c r="C1889" s="149"/>
      <c r="D1889" s="287"/>
      <c r="E1889" s="499"/>
      <c r="F1889" s="263" t="s">
        <v>292</v>
      </c>
      <c r="G1889" s="285">
        <f>G1887+G1888</f>
        <v>15421837.289999999</v>
      </c>
      <c r="H1889" s="285">
        <f>H1887+H1888</f>
        <v>9385682.5600000005</v>
      </c>
      <c r="I1889" s="285">
        <v>6905003</v>
      </c>
      <c r="J1889" s="285">
        <v>11549688</v>
      </c>
    </row>
    <row r="1890" spans="2:10" ht="25.2">
      <c r="B1890" s="721" t="s">
        <v>786</v>
      </c>
      <c r="C1890" s="722"/>
      <c r="D1890" s="722"/>
      <c r="E1890" s="722"/>
      <c r="F1890" s="722"/>
      <c r="G1890" s="722"/>
      <c r="H1890" s="722"/>
      <c r="I1890" s="722"/>
      <c r="J1890" s="723"/>
    </row>
    <row r="1891" spans="2:10" ht="22.2">
      <c r="B1891" s="718" t="s">
        <v>479</v>
      </c>
      <c r="C1891" s="719"/>
      <c r="D1891" s="719"/>
      <c r="E1891" s="719"/>
      <c r="F1891" s="719"/>
      <c r="G1891" s="719"/>
      <c r="H1891" s="719"/>
      <c r="I1891" s="719"/>
      <c r="J1891" s="720"/>
    </row>
    <row r="1892" spans="2:10" ht="18.75" customHeight="1">
      <c r="B1892" s="718" t="s">
        <v>989</v>
      </c>
      <c r="C1892" s="719"/>
      <c r="D1892" s="719"/>
      <c r="E1892" s="719"/>
      <c r="F1892" s="719"/>
      <c r="G1892" s="719"/>
      <c r="H1892" s="719"/>
      <c r="I1892" s="719"/>
      <c r="J1892" s="720"/>
    </row>
    <row r="1893" spans="2:10" ht="18.75" customHeight="1" thickBot="1">
      <c r="B1893" s="724" t="s">
        <v>273</v>
      </c>
      <c r="C1893" s="724"/>
      <c r="D1893" s="724"/>
      <c r="E1893" s="724"/>
      <c r="F1893" s="724"/>
      <c r="G1893" s="724"/>
      <c r="H1893" s="724"/>
      <c r="I1893" s="724"/>
      <c r="J1893" s="724"/>
    </row>
    <row r="1894" spans="2:10" s="52" customFormat="1" ht="22.8" thickBot="1">
      <c r="B1894" s="740" t="s">
        <v>439</v>
      </c>
      <c r="C1894" s="741"/>
      <c r="D1894" s="741"/>
      <c r="E1894" s="741"/>
      <c r="F1894" s="741"/>
      <c r="G1894" s="741"/>
      <c r="H1894" s="741"/>
      <c r="I1894" s="741"/>
      <c r="J1894" s="742"/>
    </row>
    <row r="1895" spans="2:10" ht="70.8" thickBot="1">
      <c r="B1895" s="334" t="s">
        <v>459</v>
      </c>
      <c r="C1895" s="199" t="s">
        <v>455</v>
      </c>
      <c r="D1895" s="396" t="s">
        <v>451</v>
      </c>
      <c r="E1895" s="521" t="s">
        <v>454</v>
      </c>
      <c r="F1895" s="397" t="s">
        <v>1</v>
      </c>
      <c r="G1895" s="20" t="s">
        <v>901</v>
      </c>
      <c r="H1895" s="20" t="s">
        <v>902</v>
      </c>
      <c r="I1895" s="20" t="s">
        <v>928</v>
      </c>
      <c r="J1895" s="20" t="s">
        <v>991</v>
      </c>
    </row>
    <row r="1896" spans="2:10" ht="23.4">
      <c r="B1896" s="318">
        <v>20000000</v>
      </c>
      <c r="C1896" s="151"/>
      <c r="D1896" s="236"/>
      <c r="E1896" s="500"/>
      <c r="F1896" s="237" t="s">
        <v>160</v>
      </c>
      <c r="G1896" s="238"/>
      <c r="H1896" s="239"/>
      <c r="I1896" s="238"/>
      <c r="J1896" s="239"/>
    </row>
    <row r="1897" spans="2:10" ht="23.4">
      <c r="B1897" s="319">
        <v>21000000</v>
      </c>
      <c r="C1897" s="142"/>
      <c r="D1897" s="77"/>
      <c r="E1897" s="494"/>
      <c r="F1897" s="216" t="s">
        <v>161</v>
      </c>
      <c r="G1897" s="208"/>
      <c r="H1897" s="217"/>
      <c r="I1897" s="208"/>
      <c r="J1897" s="217"/>
    </row>
    <row r="1898" spans="2:10" ht="24" thickBot="1">
      <c r="B1898" s="319">
        <v>21010000</v>
      </c>
      <c r="C1898" s="142"/>
      <c r="D1898" s="77"/>
      <c r="E1898" s="494"/>
      <c r="F1898" s="216" t="s">
        <v>162</v>
      </c>
      <c r="G1898" s="208"/>
      <c r="H1898" s="217"/>
      <c r="I1898" s="208"/>
      <c r="J1898" s="217"/>
    </row>
    <row r="1899" spans="2:10" ht="24" thickBot="1">
      <c r="B1899" s="320">
        <v>21010103</v>
      </c>
      <c r="C1899" s="164" t="s">
        <v>643</v>
      </c>
      <c r="D1899" s="25"/>
      <c r="E1899" s="496">
        <v>31922905</v>
      </c>
      <c r="F1899" s="49" t="s">
        <v>164</v>
      </c>
      <c r="G1899" s="31"/>
      <c r="H1899" s="51"/>
      <c r="I1899" s="31"/>
      <c r="J1899" s="51"/>
    </row>
    <row r="1900" spans="2:10" ht="24" thickBot="1">
      <c r="B1900" s="320">
        <v>21010104</v>
      </c>
      <c r="C1900" s="164" t="s">
        <v>643</v>
      </c>
      <c r="D1900" s="25"/>
      <c r="E1900" s="496">
        <v>31922905</v>
      </c>
      <c r="F1900" s="49" t="s">
        <v>165</v>
      </c>
      <c r="G1900" s="31">
        <v>832186.67</v>
      </c>
      <c r="H1900" s="51">
        <v>1048555.02</v>
      </c>
      <c r="I1900" s="31">
        <v>786416</v>
      </c>
      <c r="J1900" s="51">
        <v>1217853</v>
      </c>
    </row>
    <row r="1901" spans="2:10" ht="24" thickBot="1">
      <c r="B1901" s="320">
        <v>21010105</v>
      </c>
      <c r="C1901" s="164" t="s">
        <v>643</v>
      </c>
      <c r="D1901" s="25"/>
      <c r="E1901" s="496">
        <v>31922905</v>
      </c>
      <c r="F1901" s="49" t="s">
        <v>166</v>
      </c>
      <c r="G1901" s="31"/>
      <c r="H1901" s="51"/>
      <c r="I1901" s="31"/>
      <c r="J1901" s="51"/>
    </row>
    <row r="1902" spans="2:10" ht="24" thickBot="1">
      <c r="B1902" s="221">
        <v>21010106</v>
      </c>
      <c r="C1902" s="164" t="s">
        <v>643</v>
      </c>
      <c r="D1902" s="25"/>
      <c r="E1902" s="496">
        <v>31922905</v>
      </c>
      <c r="F1902" s="49" t="s">
        <v>167</v>
      </c>
      <c r="G1902" s="31"/>
      <c r="H1902" s="51"/>
      <c r="I1902" s="31"/>
      <c r="J1902" s="51"/>
    </row>
    <row r="1903" spans="2:10" ht="23.4">
      <c r="B1903" s="240"/>
      <c r="C1903" s="164" t="s">
        <v>643</v>
      </c>
      <c r="D1903" s="25"/>
      <c r="E1903" s="496">
        <v>31922905</v>
      </c>
      <c r="F1903" s="53" t="s">
        <v>679</v>
      </c>
      <c r="G1903" s="31"/>
      <c r="H1903" s="51"/>
      <c r="I1903" s="31"/>
      <c r="J1903" s="51"/>
    </row>
    <row r="1904" spans="2:10" ht="45" thickBot="1">
      <c r="B1904" s="319">
        <v>21020300</v>
      </c>
      <c r="C1904" s="142"/>
      <c r="D1904" s="77"/>
      <c r="E1904" s="494"/>
      <c r="F1904" s="216" t="s">
        <v>189</v>
      </c>
      <c r="G1904" s="31"/>
      <c r="H1904" s="51"/>
      <c r="I1904" s="31"/>
      <c r="J1904" s="51"/>
    </row>
    <row r="1905" spans="2:10" ht="24" thickBot="1">
      <c r="B1905" s="320">
        <v>21020301</v>
      </c>
      <c r="C1905" s="164" t="s">
        <v>643</v>
      </c>
      <c r="D1905" s="25"/>
      <c r="E1905" s="496">
        <v>31922905</v>
      </c>
      <c r="F1905" s="53" t="s">
        <v>174</v>
      </c>
      <c r="G1905" s="31"/>
      <c r="H1905" s="51"/>
      <c r="I1905" s="31"/>
      <c r="J1905" s="51">
        <v>258248</v>
      </c>
    </row>
    <row r="1906" spans="2:10" ht="24" thickBot="1">
      <c r="B1906" s="320">
        <v>21020302</v>
      </c>
      <c r="C1906" s="164" t="s">
        <v>643</v>
      </c>
      <c r="D1906" s="25"/>
      <c r="E1906" s="496">
        <v>31922905</v>
      </c>
      <c r="F1906" s="53" t="s">
        <v>175</v>
      </c>
      <c r="G1906" s="31"/>
      <c r="H1906" s="51"/>
      <c r="I1906" s="31"/>
      <c r="J1906" s="51">
        <v>147570</v>
      </c>
    </row>
    <row r="1907" spans="2:10" ht="24" thickBot="1">
      <c r="B1907" s="320">
        <v>21020303</v>
      </c>
      <c r="C1907" s="164" t="s">
        <v>643</v>
      </c>
      <c r="D1907" s="25"/>
      <c r="E1907" s="496">
        <v>31922905</v>
      </c>
      <c r="F1907" s="53" t="s">
        <v>176</v>
      </c>
      <c r="G1907" s="31"/>
      <c r="H1907" s="51"/>
      <c r="I1907" s="31"/>
      <c r="J1907" s="51">
        <v>8640</v>
      </c>
    </row>
    <row r="1908" spans="2:10" ht="24" thickBot="1">
      <c r="B1908" s="320">
        <v>21020304</v>
      </c>
      <c r="C1908" s="164" t="s">
        <v>643</v>
      </c>
      <c r="D1908" s="25"/>
      <c r="E1908" s="496">
        <v>31922905</v>
      </c>
      <c r="F1908" s="53" t="s">
        <v>177</v>
      </c>
      <c r="G1908" s="31"/>
      <c r="H1908" s="51"/>
      <c r="I1908" s="31"/>
      <c r="J1908" s="51">
        <v>36892</v>
      </c>
    </row>
    <row r="1909" spans="2:10" ht="24" thickBot="1">
      <c r="B1909" s="320">
        <v>21020312</v>
      </c>
      <c r="C1909" s="164" t="s">
        <v>643</v>
      </c>
      <c r="D1909" s="25"/>
      <c r="E1909" s="496">
        <v>31922905</v>
      </c>
      <c r="F1909" s="53" t="s">
        <v>180</v>
      </c>
      <c r="G1909" s="31"/>
      <c r="H1909" s="51"/>
      <c r="I1909" s="31"/>
      <c r="J1909" s="51"/>
    </row>
    <row r="1910" spans="2:10" ht="24" thickBot="1">
      <c r="B1910" s="320">
        <v>21020315</v>
      </c>
      <c r="C1910" s="164" t="s">
        <v>643</v>
      </c>
      <c r="D1910" s="25"/>
      <c r="E1910" s="496">
        <v>31922905</v>
      </c>
      <c r="F1910" s="53" t="s">
        <v>183</v>
      </c>
      <c r="G1910" s="31"/>
      <c r="H1910" s="51"/>
      <c r="I1910" s="31"/>
      <c r="J1910" s="51"/>
    </row>
    <row r="1911" spans="2:10" ht="24" thickBot="1">
      <c r="B1911" s="221">
        <v>21020314</v>
      </c>
      <c r="C1911" s="164" t="s">
        <v>643</v>
      </c>
      <c r="D1911" s="25"/>
      <c r="E1911" s="496">
        <v>31922905</v>
      </c>
      <c r="F1911" s="53" t="s">
        <v>518</v>
      </c>
      <c r="G1911" s="31"/>
      <c r="H1911" s="51"/>
      <c r="I1911" s="31"/>
      <c r="J1911" s="51"/>
    </row>
    <row r="1912" spans="2:10" ht="24" thickBot="1">
      <c r="B1912" s="221">
        <v>21020305</v>
      </c>
      <c r="C1912" s="164" t="s">
        <v>643</v>
      </c>
      <c r="D1912" s="25"/>
      <c r="E1912" s="496">
        <v>31922905</v>
      </c>
      <c r="F1912" s="53" t="s">
        <v>519</v>
      </c>
      <c r="G1912" s="31">
        <v>54516.92</v>
      </c>
      <c r="H1912" s="31">
        <v>68691.320000000007</v>
      </c>
      <c r="I1912" s="31">
        <v>51518.49</v>
      </c>
      <c r="J1912" s="31">
        <v>60892.68</v>
      </c>
    </row>
    <row r="1913" spans="2:10" ht="23.4">
      <c r="B1913" s="221">
        <v>21020306</v>
      </c>
      <c r="C1913" s="164" t="s">
        <v>643</v>
      </c>
      <c r="D1913" s="25"/>
      <c r="E1913" s="496">
        <v>31922905</v>
      </c>
      <c r="F1913" s="53" t="s">
        <v>520</v>
      </c>
      <c r="G1913" s="31"/>
      <c r="H1913" s="51"/>
      <c r="I1913" s="31"/>
      <c r="J1913" s="51"/>
    </row>
    <row r="1914" spans="2:10" ht="24" thickBot="1">
      <c r="B1914" s="319">
        <v>21020400</v>
      </c>
      <c r="C1914" s="142"/>
      <c r="D1914" s="77"/>
      <c r="E1914" s="494"/>
      <c r="F1914" s="216" t="s">
        <v>190</v>
      </c>
      <c r="G1914" s="31"/>
      <c r="H1914" s="51"/>
      <c r="I1914" s="31"/>
      <c r="J1914" s="51"/>
    </row>
    <row r="1915" spans="2:10" ht="24" thickBot="1">
      <c r="B1915" s="320">
        <v>21020401</v>
      </c>
      <c r="C1915" s="164" t="s">
        <v>643</v>
      </c>
      <c r="D1915" s="25"/>
      <c r="E1915" s="496">
        <v>31922905</v>
      </c>
      <c r="F1915" s="53" t="s">
        <v>174</v>
      </c>
      <c r="G1915" s="31">
        <v>219922.08</v>
      </c>
      <c r="H1915" s="51">
        <v>277101.83</v>
      </c>
      <c r="I1915" s="31">
        <v>207826.38</v>
      </c>
      <c r="J1915" s="51"/>
    </row>
    <row r="1916" spans="2:10" ht="24" thickBot="1">
      <c r="B1916" s="320">
        <v>21020402</v>
      </c>
      <c r="C1916" s="164" t="s">
        <v>643</v>
      </c>
      <c r="D1916" s="25"/>
      <c r="E1916" s="496">
        <v>31922905</v>
      </c>
      <c r="F1916" s="53" t="s">
        <v>175</v>
      </c>
      <c r="G1916" s="31">
        <v>125668.58</v>
      </c>
      <c r="H1916" s="51">
        <v>158342.42000000001</v>
      </c>
      <c r="I1916" s="31">
        <v>118756.82</v>
      </c>
      <c r="J1916" s="51"/>
    </row>
    <row r="1917" spans="2:10" ht="24" thickBot="1">
      <c r="B1917" s="320">
        <v>21020403</v>
      </c>
      <c r="C1917" s="164" t="s">
        <v>643</v>
      </c>
      <c r="D1917" s="25"/>
      <c r="E1917" s="496">
        <v>31922905</v>
      </c>
      <c r="F1917" s="53" t="s">
        <v>176</v>
      </c>
      <c r="G1917" s="31">
        <v>6930</v>
      </c>
      <c r="H1917" s="31">
        <v>8731.08</v>
      </c>
      <c r="I1917" s="31">
        <v>6548.31</v>
      </c>
      <c r="J1917" s="31"/>
    </row>
    <row r="1918" spans="2:10" ht="24" thickBot="1">
      <c r="B1918" s="320">
        <v>21020404</v>
      </c>
      <c r="C1918" s="164" t="s">
        <v>643</v>
      </c>
      <c r="D1918" s="25"/>
      <c r="E1918" s="496">
        <v>31922905</v>
      </c>
      <c r="F1918" s="53" t="s">
        <v>177</v>
      </c>
      <c r="G1918" s="31">
        <v>31418.75</v>
      </c>
      <c r="H1918" s="31">
        <v>39587.629999999997</v>
      </c>
      <c r="I1918" s="31">
        <v>29690.73</v>
      </c>
      <c r="J1918" s="31"/>
    </row>
    <row r="1919" spans="2:10" ht="24" thickBot="1">
      <c r="B1919" s="320">
        <v>21020412</v>
      </c>
      <c r="C1919" s="164" t="s">
        <v>643</v>
      </c>
      <c r="D1919" s="25"/>
      <c r="E1919" s="496">
        <v>31922905</v>
      </c>
      <c r="F1919" s="53" t="s">
        <v>180</v>
      </c>
      <c r="G1919" s="31"/>
      <c r="H1919" s="31"/>
      <c r="I1919" s="31"/>
      <c r="J1919" s="31"/>
    </row>
    <row r="1920" spans="2:10" ht="23.4">
      <c r="B1920" s="320">
        <v>21020415</v>
      </c>
      <c r="C1920" s="164" t="s">
        <v>643</v>
      </c>
      <c r="D1920" s="25"/>
      <c r="E1920" s="496">
        <v>31922905</v>
      </c>
      <c r="F1920" s="53" t="s">
        <v>183</v>
      </c>
      <c r="G1920" s="31"/>
      <c r="H1920" s="31"/>
      <c r="I1920" s="31"/>
      <c r="J1920" s="31"/>
    </row>
    <row r="1921" spans="2:10" ht="24" thickBot="1">
      <c r="B1921" s="319">
        <v>21020500</v>
      </c>
      <c r="C1921" s="142"/>
      <c r="D1921" s="77"/>
      <c r="E1921" s="494"/>
      <c r="F1921" s="216" t="s">
        <v>191</v>
      </c>
      <c r="G1921" s="31"/>
      <c r="H1921" s="51"/>
      <c r="I1921" s="31"/>
      <c r="J1921" s="51"/>
    </row>
    <row r="1922" spans="2:10" ht="24" thickBot="1">
      <c r="B1922" s="320">
        <v>21020501</v>
      </c>
      <c r="C1922" s="164" t="s">
        <v>643</v>
      </c>
      <c r="D1922" s="25"/>
      <c r="E1922" s="496">
        <v>31922905</v>
      </c>
      <c r="F1922" s="53" t="s">
        <v>174</v>
      </c>
      <c r="G1922" s="31"/>
      <c r="H1922" s="51"/>
      <c r="I1922" s="31"/>
      <c r="J1922" s="51"/>
    </row>
    <row r="1923" spans="2:10" ht="24" thickBot="1">
      <c r="B1923" s="321">
        <v>21020502</v>
      </c>
      <c r="C1923" s="164" t="s">
        <v>643</v>
      </c>
      <c r="D1923" s="225"/>
      <c r="E1923" s="496">
        <v>31922905</v>
      </c>
      <c r="F1923" s="53" t="s">
        <v>175</v>
      </c>
      <c r="G1923" s="31"/>
      <c r="H1923" s="51"/>
      <c r="I1923" s="31"/>
      <c r="J1923" s="51"/>
    </row>
    <row r="1924" spans="2:10" ht="24" thickBot="1">
      <c r="B1924" s="321">
        <v>21020503</v>
      </c>
      <c r="C1924" s="164" t="s">
        <v>643</v>
      </c>
      <c r="D1924" s="225"/>
      <c r="E1924" s="496">
        <v>31922905</v>
      </c>
      <c r="F1924" s="53" t="s">
        <v>176</v>
      </c>
      <c r="G1924" s="31"/>
      <c r="H1924" s="51"/>
      <c r="I1924" s="31"/>
      <c r="J1924" s="51"/>
    </row>
    <row r="1925" spans="2:10" ht="24" thickBot="1">
      <c r="B1925" s="321">
        <v>21020504</v>
      </c>
      <c r="C1925" s="164" t="s">
        <v>643</v>
      </c>
      <c r="D1925" s="225"/>
      <c r="E1925" s="496">
        <v>31922905</v>
      </c>
      <c r="F1925" s="53" t="s">
        <v>177</v>
      </c>
      <c r="G1925" s="31"/>
      <c r="H1925" s="51"/>
      <c r="I1925" s="31"/>
      <c r="J1925" s="51"/>
    </row>
    <row r="1926" spans="2:10" ht="24" thickBot="1">
      <c r="B1926" s="321">
        <v>21020512</v>
      </c>
      <c r="C1926" s="164" t="s">
        <v>643</v>
      </c>
      <c r="D1926" s="225"/>
      <c r="E1926" s="496">
        <v>31922905</v>
      </c>
      <c r="F1926" s="53" t="s">
        <v>919</v>
      </c>
      <c r="G1926" s="31"/>
      <c r="H1926" s="51">
        <v>210000</v>
      </c>
      <c r="I1926" s="31"/>
      <c r="J1926" s="51"/>
    </row>
    <row r="1927" spans="2:10" ht="23.4">
      <c r="B1927" s="321">
        <v>21020515</v>
      </c>
      <c r="C1927" s="164" t="s">
        <v>643</v>
      </c>
      <c r="D1927" s="225"/>
      <c r="E1927" s="496">
        <v>31922905</v>
      </c>
      <c r="F1927" s="53" t="s">
        <v>183</v>
      </c>
      <c r="G1927" s="31"/>
      <c r="H1927" s="51"/>
      <c r="I1927" s="31"/>
      <c r="J1927" s="51"/>
    </row>
    <row r="1928" spans="2:10" ht="24" thickBot="1">
      <c r="B1928" s="222">
        <v>21020600</v>
      </c>
      <c r="C1928" s="145"/>
      <c r="D1928" s="223"/>
      <c r="E1928" s="497"/>
      <c r="F1928" s="216" t="s">
        <v>192</v>
      </c>
      <c r="G1928" s="31"/>
      <c r="H1928" s="51"/>
      <c r="I1928" s="31"/>
      <c r="J1928" s="51"/>
    </row>
    <row r="1929" spans="2:10" ht="23.4">
      <c r="B1929" s="286">
        <v>21020605</v>
      </c>
      <c r="C1929" s="164" t="s">
        <v>643</v>
      </c>
      <c r="D1929" s="225"/>
      <c r="E1929" s="496">
        <v>31922905</v>
      </c>
      <c r="F1929" s="49" t="s">
        <v>195</v>
      </c>
      <c r="G1929" s="31"/>
      <c r="H1929" s="51"/>
      <c r="I1929" s="31"/>
      <c r="J1929" s="51"/>
    </row>
    <row r="1930" spans="2:10" ht="23.4">
      <c r="B1930" s="41">
        <v>22020000</v>
      </c>
      <c r="C1930" s="146"/>
      <c r="D1930" s="228"/>
      <c r="E1930" s="498"/>
      <c r="F1930" s="44" t="s">
        <v>200</v>
      </c>
      <c r="G1930" s="31"/>
      <c r="H1930" s="51"/>
      <c r="I1930" s="31"/>
      <c r="J1930" s="51"/>
    </row>
    <row r="1931" spans="2:10" ht="24" thickBot="1">
      <c r="B1931" s="41">
        <v>22020100</v>
      </c>
      <c r="C1931" s="146"/>
      <c r="D1931" s="228"/>
      <c r="E1931" s="498"/>
      <c r="F1931" s="44" t="s">
        <v>201</v>
      </c>
      <c r="G1931" s="31"/>
      <c r="H1931" s="51"/>
      <c r="I1931" s="31"/>
      <c r="J1931" s="51"/>
    </row>
    <row r="1932" spans="2:10" ht="23.4">
      <c r="B1932" s="48">
        <v>22020102</v>
      </c>
      <c r="C1932" s="164" t="s">
        <v>643</v>
      </c>
      <c r="D1932" s="104"/>
      <c r="E1932" s="496">
        <v>31922905</v>
      </c>
      <c r="F1932" s="30" t="s">
        <v>203</v>
      </c>
      <c r="G1932" s="31">
        <v>458333.34</v>
      </c>
      <c r="H1932" s="51">
        <v>577500</v>
      </c>
      <c r="I1932" s="31">
        <v>433125</v>
      </c>
      <c r="J1932" s="51"/>
    </row>
    <row r="1933" spans="2:10" ht="24" thickBot="1">
      <c r="B1933" s="41">
        <v>22021000</v>
      </c>
      <c r="C1933" s="146"/>
      <c r="D1933" s="228"/>
      <c r="E1933" s="498"/>
      <c r="F1933" s="44" t="s">
        <v>245</v>
      </c>
      <c r="G1933" s="31"/>
      <c r="H1933" s="51"/>
      <c r="I1933" s="31"/>
      <c r="J1933" s="51"/>
    </row>
    <row r="1934" spans="2:10" ht="24" thickBot="1">
      <c r="B1934" s="48">
        <v>22021014</v>
      </c>
      <c r="C1934" s="164" t="s">
        <v>643</v>
      </c>
      <c r="D1934" s="104"/>
      <c r="E1934" s="496">
        <v>31922905</v>
      </c>
      <c r="F1934" s="53" t="s">
        <v>255</v>
      </c>
      <c r="G1934" s="31">
        <v>4666666.67</v>
      </c>
      <c r="H1934" s="51">
        <v>4620000</v>
      </c>
      <c r="I1934" s="31">
        <v>3465000</v>
      </c>
      <c r="J1934" s="51">
        <v>5000000</v>
      </c>
    </row>
    <row r="1935" spans="2:10" ht="23.4">
      <c r="B1935" s="48">
        <v>22021017</v>
      </c>
      <c r="C1935" s="164" t="s">
        <v>643</v>
      </c>
      <c r="D1935" s="104"/>
      <c r="E1935" s="496">
        <v>31922905</v>
      </c>
      <c r="F1935" s="53" t="s">
        <v>256</v>
      </c>
      <c r="G1935" s="31">
        <v>2750000</v>
      </c>
      <c r="H1935" s="51">
        <v>3465000</v>
      </c>
      <c r="I1935" s="31">
        <v>2598750</v>
      </c>
      <c r="J1935" s="51">
        <v>5000000</v>
      </c>
    </row>
    <row r="1936" spans="2:10" ht="23.4">
      <c r="B1936" s="41"/>
      <c r="C1936" s="146"/>
      <c r="D1936" s="228"/>
      <c r="E1936" s="498"/>
      <c r="F1936" s="229" t="s">
        <v>161</v>
      </c>
      <c r="G1936" s="65">
        <f>SUM(G1899:G1929)</f>
        <v>1270643.0000000002</v>
      </c>
      <c r="H1936" s="65">
        <f>SUM(H1899:H1929)</f>
        <v>1811009.3</v>
      </c>
      <c r="I1936" s="65">
        <v>1633881</v>
      </c>
      <c r="J1936" s="65">
        <v>1730095</v>
      </c>
    </row>
    <row r="1937" spans="2:10" ht="24" thickBot="1">
      <c r="B1937" s="315"/>
      <c r="C1937" s="137"/>
      <c r="D1937" s="118"/>
      <c r="E1937" s="491"/>
      <c r="F1937" s="119" t="s">
        <v>200</v>
      </c>
      <c r="G1937" s="230">
        <f>SUM(G1932:G1935)</f>
        <v>7875000.0099999998</v>
      </c>
      <c r="H1937" s="230">
        <f>SUM(H1932:H1935)</f>
        <v>8662500</v>
      </c>
      <c r="I1937" s="230">
        <v>6063750</v>
      </c>
      <c r="J1937" s="230">
        <v>10000000</v>
      </c>
    </row>
    <row r="1938" spans="2:10" ht="24" thickBot="1">
      <c r="B1938" s="325"/>
      <c r="C1938" s="149"/>
      <c r="D1938" s="287"/>
      <c r="E1938" s="499"/>
      <c r="F1938" s="297" t="s">
        <v>292</v>
      </c>
      <c r="G1938" s="288">
        <f>G1936+G1937</f>
        <v>9145643.0099999998</v>
      </c>
      <c r="H1938" s="288">
        <f>H1936+H1937</f>
        <v>10473509.300000001</v>
      </c>
      <c r="I1938" s="288">
        <v>7697631</v>
      </c>
      <c r="J1938" s="288">
        <v>11730095</v>
      </c>
    </row>
    <row r="1939" spans="2:10" ht="30" customHeight="1">
      <c r="B1939" s="721" t="s">
        <v>786</v>
      </c>
      <c r="C1939" s="722"/>
      <c r="D1939" s="722"/>
      <c r="E1939" s="722"/>
      <c r="F1939" s="722"/>
      <c r="G1939" s="722"/>
      <c r="H1939" s="722"/>
      <c r="I1939" s="722"/>
      <c r="J1939" s="723"/>
    </row>
    <row r="1940" spans="2:10" ht="18.75" customHeight="1">
      <c r="B1940" s="718" t="s">
        <v>987</v>
      </c>
      <c r="C1940" s="719"/>
      <c r="D1940" s="719"/>
      <c r="E1940" s="719"/>
      <c r="F1940" s="719"/>
      <c r="G1940" s="719"/>
      <c r="H1940" s="719"/>
      <c r="I1940" s="719"/>
      <c r="J1940" s="720"/>
    </row>
    <row r="1941" spans="2:10" ht="18" customHeight="1" thickBot="1">
      <c r="B1941" s="724" t="s">
        <v>273</v>
      </c>
      <c r="C1941" s="724"/>
      <c r="D1941" s="724"/>
      <c r="E1941" s="724"/>
      <c r="F1941" s="724"/>
      <c r="G1941" s="724"/>
      <c r="H1941" s="724"/>
      <c r="I1941" s="724"/>
      <c r="J1941" s="724"/>
    </row>
    <row r="1942" spans="2:10" s="52" customFormat="1" ht="22.8" thickBot="1">
      <c r="B1942" s="731" t="s">
        <v>440</v>
      </c>
      <c r="C1942" s="732"/>
      <c r="D1942" s="732"/>
      <c r="E1942" s="732"/>
      <c r="F1942" s="732"/>
      <c r="G1942" s="732"/>
      <c r="H1942" s="732"/>
      <c r="I1942" s="732"/>
      <c r="J1942" s="733"/>
    </row>
    <row r="1943" spans="2:10" ht="34.5" customHeight="1" thickBot="1">
      <c r="B1943" s="20" t="s">
        <v>459</v>
      </c>
      <c r="C1943" s="128" t="s">
        <v>455</v>
      </c>
      <c r="D1943" s="99" t="s">
        <v>451</v>
      </c>
      <c r="E1943" s="487" t="s">
        <v>454</v>
      </c>
      <c r="F1943" s="100" t="s">
        <v>1</v>
      </c>
      <c r="G1943" s="20" t="s">
        <v>901</v>
      </c>
      <c r="H1943" s="20" t="s">
        <v>902</v>
      </c>
      <c r="I1943" s="20" t="s">
        <v>928</v>
      </c>
      <c r="J1943" s="20" t="s">
        <v>988</v>
      </c>
    </row>
    <row r="1944" spans="2:10" ht="23.4">
      <c r="B1944" s="318">
        <v>20000000</v>
      </c>
      <c r="C1944" s="151"/>
      <c r="D1944" s="236"/>
      <c r="E1944" s="500"/>
      <c r="F1944" s="237" t="s">
        <v>160</v>
      </c>
      <c r="G1944" s="238"/>
      <c r="H1944" s="239"/>
      <c r="I1944" s="238"/>
      <c r="J1944" s="239"/>
    </row>
    <row r="1945" spans="2:10" ht="23.4">
      <c r="B1945" s="319">
        <v>21000000</v>
      </c>
      <c r="C1945" s="142"/>
      <c r="D1945" s="77"/>
      <c r="E1945" s="494"/>
      <c r="F1945" s="216" t="s">
        <v>161</v>
      </c>
      <c r="G1945" s="208"/>
      <c r="H1945" s="217"/>
      <c r="I1945" s="208"/>
      <c r="J1945" s="217"/>
    </row>
    <row r="1946" spans="2:10" ht="24" thickBot="1">
      <c r="B1946" s="319">
        <v>21010000</v>
      </c>
      <c r="C1946" s="142"/>
      <c r="D1946" s="77"/>
      <c r="E1946" s="494"/>
      <c r="F1946" s="216" t="s">
        <v>162</v>
      </c>
      <c r="G1946" s="208"/>
      <c r="H1946" s="217"/>
      <c r="I1946" s="208"/>
      <c r="J1946" s="217"/>
    </row>
    <row r="1947" spans="2:10" ht="24" thickBot="1">
      <c r="B1947" s="320">
        <v>21010103</v>
      </c>
      <c r="C1947" s="164" t="s">
        <v>643</v>
      </c>
      <c r="D1947" s="25"/>
      <c r="E1947" s="496">
        <v>31922905</v>
      </c>
      <c r="F1947" s="49" t="s">
        <v>164</v>
      </c>
      <c r="G1947" s="31">
        <v>856684.59</v>
      </c>
      <c r="H1947" s="51">
        <v>1079422.58</v>
      </c>
      <c r="I1947" s="31">
        <v>809566.94</v>
      </c>
      <c r="J1947" s="51">
        <v>1217853.6000000001</v>
      </c>
    </row>
    <row r="1948" spans="2:10" ht="24" thickBot="1">
      <c r="B1948" s="320">
        <v>21010104</v>
      </c>
      <c r="C1948" s="164" t="s">
        <v>643</v>
      </c>
      <c r="D1948" s="25"/>
      <c r="E1948" s="496">
        <v>31922905</v>
      </c>
      <c r="F1948" s="49" t="s">
        <v>165</v>
      </c>
      <c r="G1948" s="31"/>
      <c r="H1948" s="51"/>
      <c r="I1948" s="31"/>
      <c r="J1948" s="51"/>
    </row>
    <row r="1949" spans="2:10" ht="24" thickBot="1">
      <c r="B1949" s="320">
        <v>21010105</v>
      </c>
      <c r="C1949" s="164" t="s">
        <v>643</v>
      </c>
      <c r="D1949" s="25"/>
      <c r="E1949" s="496">
        <v>31922905</v>
      </c>
      <c r="F1949" s="49" t="s">
        <v>166</v>
      </c>
      <c r="G1949" s="31"/>
      <c r="H1949" s="51"/>
      <c r="I1949" s="31"/>
      <c r="J1949" s="51"/>
    </row>
    <row r="1950" spans="2:10" ht="24" thickBot="1">
      <c r="B1950" s="221">
        <v>21010106</v>
      </c>
      <c r="C1950" s="164" t="s">
        <v>643</v>
      </c>
      <c r="D1950" s="25"/>
      <c r="E1950" s="496">
        <v>31922905</v>
      </c>
      <c r="F1950" s="49" t="s">
        <v>167</v>
      </c>
      <c r="G1950" s="31"/>
      <c r="H1950" s="51"/>
      <c r="I1950" s="31"/>
      <c r="J1950" s="51"/>
    </row>
    <row r="1951" spans="2:10" ht="23.4">
      <c r="B1951" s="240"/>
      <c r="C1951" s="164" t="s">
        <v>643</v>
      </c>
      <c r="D1951" s="25"/>
      <c r="E1951" s="496">
        <v>31922905</v>
      </c>
      <c r="F1951" s="53" t="s">
        <v>679</v>
      </c>
      <c r="G1951" s="31"/>
      <c r="H1951" s="51"/>
      <c r="I1951" s="31"/>
      <c r="J1951" s="51"/>
    </row>
    <row r="1952" spans="2:10" ht="45" thickBot="1">
      <c r="B1952" s="319">
        <v>21020300</v>
      </c>
      <c r="C1952" s="142"/>
      <c r="D1952" s="77"/>
      <c r="E1952" s="494"/>
      <c r="F1952" s="216" t="s">
        <v>189</v>
      </c>
      <c r="G1952" s="31"/>
      <c r="H1952" s="51"/>
      <c r="I1952" s="31"/>
      <c r="J1952" s="51"/>
    </row>
    <row r="1953" spans="2:10" ht="24" thickBot="1">
      <c r="B1953" s="320">
        <v>21020301</v>
      </c>
      <c r="C1953" s="164" t="s">
        <v>643</v>
      </c>
      <c r="D1953" s="25"/>
      <c r="E1953" s="496">
        <v>31922905</v>
      </c>
      <c r="F1953" s="53" t="s">
        <v>174</v>
      </c>
      <c r="G1953" s="31">
        <v>226579.13</v>
      </c>
      <c r="H1953" s="51">
        <v>285489.69</v>
      </c>
      <c r="I1953" s="31" t="s">
        <v>946</v>
      </c>
      <c r="J1953" s="51">
        <v>258248.76</v>
      </c>
    </row>
    <row r="1954" spans="2:10" ht="24" thickBot="1">
      <c r="B1954" s="320">
        <v>21020302</v>
      </c>
      <c r="C1954" s="164" t="s">
        <v>643</v>
      </c>
      <c r="D1954" s="25"/>
      <c r="E1954" s="496">
        <v>31922905</v>
      </c>
      <c r="F1954" s="53" t="s">
        <v>175</v>
      </c>
      <c r="G1954" s="31">
        <v>129473.67</v>
      </c>
      <c r="H1954" s="51">
        <v>163136.82</v>
      </c>
      <c r="I1954" s="31" t="s">
        <v>947</v>
      </c>
      <c r="J1954" s="51">
        <v>147570.72</v>
      </c>
    </row>
    <row r="1955" spans="2:10" ht="24" thickBot="1">
      <c r="B1955" s="320">
        <v>21020303</v>
      </c>
      <c r="C1955" s="164" t="s">
        <v>643</v>
      </c>
      <c r="D1955" s="25"/>
      <c r="E1955" s="496">
        <v>31922905</v>
      </c>
      <c r="F1955" s="53" t="s">
        <v>176</v>
      </c>
      <c r="G1955" s="31">
        <v>8316</v>
      </c>
      <c r="H1955" s="51">
        <v>10478.16</v>
      </c>
      <c r="I1955" s="31" t="s">
        <v>948</v>
      </c>
      <c r="J1955" s="51">
        <v>8640</v>
      </c>
    </row>
    <row r="1956" spans="2:10" ht="24" thickBot="1">
      <c r="B1956" s="320">
        <v>21020304</v>
      </c>
      <c r="C1956" s="164" t="s">
        <v>643</v>
      </c>
      <c r="D1956" s="25"/>
      <c r="E1956" s="496">
        <v>31922905</v>
      </c>
      <c r="F1956" s="53" t="s">
        <v>177</v>
      </c>
      <c r="G1956" s="31">
        <v>32367.05</v>
      </c>
      <c r="H1956" s="51">
        <v>40783.050000000003</v>
      </c>
      <c r="I1956" s="31">
        <v>30587.29</v>
      </c>
      <c r="J1956" s="51">
        <v>36892.68</v>
      </c>
    </row>
    <row r="1957" spans="2:10" ht="24" thickBot="1">
      <c r="B1957" s="320">
        <v>21020312</v>
      </c>
      <c r="C1957" s="164" t="s">
        <v>643</v>
      </c>
      <c r="D1957" s="25"/>
      <c r="E1957" s="496">
        <v>31922905</v>
      </c>
      <c r="F1957" s="53" t="s">
        <v>180</v>
      </c>
      <c r="G1957" s="31"/>
      <c r="H1957" s="51"/>
      <c r="I1957" s="31"/>
      <c r="J1957" s="51"/>
    </row>
    <row r="1958" spans="2:10" ht="24" thickBot="1">
      <c r="B1958" s="320">
        <v>21020315</v>
      </c>
      <c r="C1958" s="164" t="s">
        <v>643</v>
      </c>
      <c r="D1958" s="25"/>
      <c r="E1958" s="496">
        <v>31922905</v>
      </c>
      <c r="F1958" s="53" t="s">
        <v>183</v>
      </c>
      <c r="G1958" s="31">
        <v>298262.25</v>
      </c>
      <c r="H1958" s="51">
        <v>375810.44</v>
      </c>
      <c r="I1958" s="31">
        <v>281857.83</v>
      </c>
      <c r="J1958" s="51">
        <v>60892.68</v>
      </c>
    </row>
    <row r="1959" spans="2:10" ht="24" thickBot="1">
      <c r="B1959" s="221">
        <v>21020314</v>
      </c>
      <c r="C1959" s="164" t="s">
        <v>643</v>
      </c>
      <c r="D1959" s="25"/>
      <c r="E1959" s="496">
        <v>31922905</v>
      </c>
      <c r="F1959" s="53" t="s">
        <v>518</v>
      </c>
      <c r="G1959" s="31"/>
      <c r="H1959" s="51"/>
      <c r="I1959" s="31"/>
      <c r="J1959" s="51"/>
    </row>
    <row r="1960" spans="2:10" ht="24" thickBot="1">
      <c r="B1960" s="221">
        <v>21020305</v>
      </c>
      <c r="C1960" s="164" t="s">
        <v>643</v>
      </c>
      <c r="D1960" s="25"/>
      <c r="E1960" s="496">
        <v>31922905</v>
      </c>
      <c r="F1960" s="53" t="s">
        <v>519</v>
      </c>
      <c r="G1960" s="31"/>
      <c r="H1960" s="51"/>
      <c r="I1960" s="31"/>
      <c r="J1960" s="51"/>
    </row>
    <row r="1961" spans="2:10" ht="23.4">
      <c r="B1961" s="221">
        <v>21020306</v>
      </c>
      <c r="C1961" s="164" t="s">
        <v>643</v>
      </c>
      <c r="D1961" s="25"/>
      <c r="E1961" s="496">
        <v>31922905</v>
      </c>
      <c r="F1961" s="53" t="s">
        <v>520</v>
      </c>
      <c r="G1961" s="31"/>
      <c r="H1961" s="51"/>
      <c r="I1961" s="31"/>
      <c r="J1961" s="51"/>
    </row>
    <row r="1962" spans="2:10" ht="24" thickBot="1">
      <c r="B1962" s="319">
        <v>21020400</v>
      </c>
      <c r="C1962" s="142"/>
      <c r="D1962" s="77"/>
      <c r="E1962" s="494"/>
      <c r="F1962" s="216" t="s">
        <v>190</v>
      </c>
      <c r="G1962" s="31"/>
      <c r="H1962" s="51"/>
      <c r="I1962" s="31"/>
      <c r="J1962" s="51"/>
    </row>
    <row r="1963" spans="2:10" ht="24" thickBot="1">
      <c r="B1963" s="320">
        <v>21020401</v>
      </c>
      <c r="C1963" s="164" t="s">
        <v>643</v>
      </c>
      <c r="D1963" s="25"/>
      <c r="E1963" s="496">
        <v>31922905</v>
      </c>
      <c r="F1963" s="53" t="s">
        <v>174</v>
      </c>
      <c r="G1963" s="31"/>
      <c r="H1963" s="51"/>
      <c r="I1963" s="31"/>
      <c r="J1963" s="51"/>
    </row>
    <row r="1964" spans="2:10" ht="24" thickBot="1">
      <c r="B1964" s="320">
        <v>21020402</v>
      </c>
      <c r="C1964" s="164" t="s">
        <v>643</v>
      </c>
      <c r="D1964" s="25"/>
      <c r="E1964" s="496">
        <v>31922905</v>
      </c>
      <c r="F1964" s="53" t="s">
        <v>175</v>
      </c>
      <c r="G1964" s="31"/>
      <c r="H1964" s="51"/>
      <c r="I1964" s="31"/>
      <c r="J1964" s="51"/>
    </row>
    <row r="1965" spans="2:10" ht="24" thickBot="1">
      <c r="B1965" s="320">
        <v>21020403</v>
      </c>
      <c r="C1965" s="164" t="s">
        <v>643</v>
      </c>
      <c r="D1965" s="25"/>
      <c r="E1965" s="496">
        <v>31922905</v>
      </c>
      <c r="F1965" s="53" t="s">
        <v>176</v>
      </c>
      <c r="G1965" s="31"/>
      <c r="H1965" s="51"/>
      <c r="I1965" s="31"/>
      <c r="J1965" s="51"/>
    </row>
    <row r="1966" spans="2:10" ht="24" thickBot="1">
      <c r="B1966" s="320">
        <v>21020404</v>
      </c>
      <c r="C1966" s="164" t="s">
        <v>643</v>
      </c>
      <c r="D1966" s="25"/>
      <c r="E1966" s="496">
        <v>31922905</v>
      </c>
      <c r="F1966" s="53" t="s">
        <v>177</v>
      </c>
      <c r="G1966" s="31"/>
      <c r="H1966" s="51"/>
      <c r="I1966" s="31"/>
      <c r="J1966" s="51"/>
    </row>
    <row r="1967" spans="2:10" ht="24" thickBot="1">
      <c r="B1967" s="320">
        <v>21020412</v>
      </c>
      <c r="C1967" s="164" t="s">
        <v>643</v>
      </c>
      <c r="D1967" s="25"/>
      <c r="E1967" s="496">
        <v>31922905</v>
      </c>
      <c r="F1967" s="53" t="s">
        <v>180</v>
      </c>
      <c r="G1967" s="31"/>
      <c r="H1967" s="51"/>
      <c r="I1967" s="31"/>
      <c r="J1967" s="51"/>
    </row>
    <row r="1968" spans="2:10" ht="23.4">
      <c r="B1968" s="320">
        <v>21020415</v>
      </c>
      <c r="C1968" s="164" t="s">
        <v>643</v>
      </c>
      <c r="D1968" s="25"/>
      <c r="E1968" s="496">
        <v>31922905</v>
      </c>
      <c r="F1968" s="53" t="s">
        <v>183</v>
      </c>
      <c r="G1968" s="31"/>
      <c r="H1968" s="51"/>
      <c r="I1968" s="31"/>
      <c r="J1968" s="51"/>
    </row>
    <row r="1969" spans="2:10" ht="24" thickBot="1">
      <c r="B1969" s="319">
        <v>21020500</v>
      </c>
      <c r="C1969" s="142"/>
      <c r="D1969" s="77"/>
      <c r="E1969" s="494"/>
      <c r="F1969" s="216" t="s">
        <v>191</v>
      </c>
      <c r="G1969" s="31"/>
      <c r="H1969" s="51"/>
      <c r="I1969" s="31"/>
      <c r="J1969" s="51"/>
    </row>
    <row r="1970" spans="2:10" ht="24" thickBot="1">
      <c r="B1970" s="320">
        <v>21020501</v>
      </c>
      <c r="C1970" s="164" t="s">
        <v>643</v>
      </c>
      <c r="D1970" s="25"/>
      <c r="E1970" s="496">
        <v>31922905</v>
      </c>
      <c r="F1970" s="53" t="s">
        <v>174</v>
      </c>
      <c r="G1970" s="31"/>
      <c r="H1970" s="51"/>
      <c r="I1970" s="31"/>
      <c r="J1970" s="51"/>
    </row>
    <row r="1971" spans="2:10" ht="24" thickBot="1">
      <c r="B1971" s="321">
        <v>21020502</v>
      </c>
      <c r="C1971" s="164" t="s">
        <v>643</v>
      </c>
      <c r="D1971" s="225"/>
      <c r="E1971" s="496">
        <v>31922905</v>
      </c>
      <c r="F1971" s="53" t="s">
        <v>175</v>
      </c>
      <c r="G1971" s="31"/>
      <c r="H1971" s="51"/>
      <c r="I1971" s="31"/>
      <c r="J1971" s="51"/>
    </row>
    <row r="1972" spans="2:10" ht="24" thickBot="1">
      <c r="B1972" s="321">
        <v>21020503</v>
      </c>
      <c r="C1972" s="164" t="s">
        <v>643</v>
      </c>
      <c r="D1972" s="225"/>
      <c r="E1972" s="496">
        <v>31922905</v>
      </c>
      <c r="F1972" s="53" t="s">
        <v>176</v>
      </c>
      <c r="G1972" s="31"/>
      <c r="H1972" s="51"/>
      <c r="I1972" s="31"/>
      <c r="J1972" s="51"/>
    </row>
    <row r="1973" spans="2:10" ht="24" thickBot="1">
      <c r="B1973" s="321">
        <v>21020504</v>
      </c>
      <c r="C1973" s="164" t="s">
        <v>643</v>
      </c>
      <c r="D1973" s="225"/>
      <c r="E1973" s="496">
        <v>31922905</v>
      </c>
      <c r="F1973" s="53" t="s">
        <v>177</v>
      </c>
      <c r="G1973" s="31"/>
      <c r="H1973" s="51"/>
      <c r="I1973" s="31"/>
      <c r="J1973" s="51"/>
    </row>
    <row r="1974" spans="2:10" ht="24" thickBot="1">
      <c r="B1974" s="321">
        <v>21020512</v>
      </c>
      <c r="C1974" s="164" t="s">
        <v>643</v>
      </c>
      <c r="D1974" s="225"/>
      <c r="E1974" s="496">
        <v>31922905</v>
      </c>
      <c r="F1974" s="53" t="s">
        <v>180</v>
      </c>
      <c r="G1974" s="31"/>
      <c r="H1974" s="31"/>
      <c r="I1974" s="31"/>
      <c r="J1974" s="31"/>
    </row>
    <row r="1975" spans="2:10" ht="23.4">
      <c r="B1975" s="321">
        <v>21020515</v>
      </c>
      <c r="C1975" s="164" t="s">
        <v>643</v>
      </c>
      <c r="D1975" s="225"/>
      <c r="E1975" s="496">
        <v>31922905</v>
      </c>
      <c r="F1975" s="53" t="s">
        <v>183</v>
      </c>
      <c r="G1975" s="31"/>
      <c r="H1975" s="31"/>
      <c r="I1975" s="31"/>
      <c r="J1975" s="31"/>
    </row>
    <row r="1976" spans="2:10" ht="24" thickBot="1">
      <c r="B1976" s="222">
        <v>21020600</v>
      </c>
      <c r="C1976" s="145"/>
      <c r="D1976" s="223"/>
      <c r="E1976" s="497"/>
      <c r="F1976" s="216" t="s">
        <v>192</v>
      </c>
      <c r="G1976" s="31"/>
      <c r="H1976" s="31"/>
      <c r="I1976" s="31"/>
      <c r="J1976" s="31"/>
    </row>
    <row r="1977" spans="2:10" ht="23.4">
      <c r="B1977" s="286">
        <v>21020605</v>
      </c>
      <c r="C1977" s="164" t="s">
        <v>643</v>
      </c>
      <c r="D1977" s="225"/>
      <c r="E1977" s="496">
        <v>31922905</v>
      </c>
      <c r="F1977" s="49" t="s">
        <v>195</v>
      </c>
      <c r="G1977" s="31"/>
      <c r="H1977" s="31"/>
      <c r="I1977" s="31"/>
      <c r="J1977" s="31"/>
    </row>
    <row r="1978" spans="2:10" ht="23.4">
      <c r="B1978" s="41">
        <v>22020000</v>
      </c>
      <c r="C1978" s="146"/>
      <c r="D1978" s="228"/>
      <c r="E1978" s="498"/>
      <c r="F1978" s="44" t="s">
        <v>200</v>
      </c>
      <c r="G1978" s="31"/>
      <c r="H1978" s="31"/>
      <c r="I1978" s="31"/>
      <c r="J1978" s="31"/>
    </row>
    <row r="1979" spans="2:10" ht="24" thickBot="1">
      <c r="B1979" s="41">
        <v>22020100</v>
      </c>
      <c r="C1979" s="146"/>
      <c r="D1979" s="228"/>
      <c r="E1979" s="498"/>
      <c r="F1979" s="44" t="s">
        <v>201</v>
      </c>
      <c r="G1979" s="31"/>
      <c r="H1979" s="31"/>
      <c r="I1979" s="31"/>
      <c r="J1979" s="31"/>
    </row>
    <row r="1980" spans="2:10" ht="24" thickBot="1">
      <c r="B1980" s="84">
        <v>22020101</v>
      </c>
      <c r="C1980" s="164" t="s">
        <v>643</v>
      </c>
      <c r="D1980" s="312"/>
      <c r="E1980" s="496">
        <v>31922905</v>
      </c>
      <c r="F1980" s="305" t="s">
        <v>202</v>
      </c>
      <c r="G1980" s="309"/>
      <c r="H1980" s="31"/>
      <c r="I1980" s="309"/>
      <c r="J1980" s="31"/>
    </row>
    <row r="1981" spans="2:10" ht="24" thickBot="1">
      <c r="B1981" s="84">
        <v>22020102</v>
      </c>
      <c r="C1981" s="164" t="s">
        <v>643</v>
      </c>
      <c r="D1981" s="312"/>
      <c r="E1981" s="496">
        <v>31922905</v>
      </c>
      <c r="F1981" s="305" t="s">
        <v>203</v>
      </c>
      <c r="G1981" s="398">
        <v>183333.34</v>
      </c>
      <c r="H1981" s="31">
        <v>231000</v>
      </c>
      <c r="I1981" s="398">
        <v>140750</v>
      </c>
      <c r="J1981" s="31">
        <v>750000</v>
      </c>
    </row>
    <row r="1982" spans="2:10" ht="24" thickBot="1">
      <c r="B1982" s="84">
        <v>22020103</v>
      </c>
      <c r="C1982" s="164" t="s">
        <v>643</v>
      </c>
      <c r="D1982" s="312"/>
      <c r="E1982" s="496">
        <v>31922905</v>
      </c>
      <c r="F1982" s="305" t="s">
        <v>204</v>
      </c>
      <c r="G1982" s="309"/>
      <c r="H1982" s="31"/>
      <c r="I1982" s="309"/>
      <c r="J1982" s="31"/>
    </row>
    <row r="1983" spans="2:10" s="207" customFormat="1" ht="23.4">
      <c r="B1983" s="84">
        <v>22020104</v>
      </c>
      <c r="C1983" s="164" t="s">
        <v>643</v>
      </c>
      <c r="D1983" s="312"/>
      <c r="E1983" s="496">
        <v>31922905</v>
      </c>
      <c r="F1983" s="305" t="s">
        <v>205</v>
      </c>
      <c r="G1983" s="310"/>
      <c r="H1983" s="31"/>
      <c r="I1983" s="310"/>
      <c r="J1983" s="31"/>
    </row>
    <row r="1984" spans="2:10" ht="24" thickBot="1">
      <c r="B1984" s="41" t="s">
        <v>536</v>
      </c>
      <c r="C1984" s="146"/>
      <c r="D1984" s="228"/>
      <c r="E1984" s="498"/>
      <c r="F1984" s="44" t="s">
        <v>245</v>
      </c>
      <c r="G1984" s="65"/>
      <c r="H1984" s="65"/>
      <c r="I1984" s="65"/>
      <c r="J1984" s="65"/>
    </row>
    <row r="1985" spans="2:10" ht="23.4">
      <c r="B1985" s="48" t="s">
        <v>537</v>
      </c>
      <c r="C1985" s="164" t="s">
        <v>643</v>
      </c>
      <c r="D1985" s="104"/>
      <c r="E1985" s="496">
        <v>31922905</v>
      </c>
      <c r="F1985" s="30" t="s">
        <v>246</v>
      </c>
      <c r="G1985" s="31">
        <v>458333.34</v>
      </c>
      <c r="H1985" s="31">
        <v>577500</v>
      </c>
      <c r="I1985" s="31">
        <v>433125</v>
      </c>
      <c r="J1985" s="31">
        <v>750000</v>
      </c>
    </row>
    <row r="1986" spans="2:10" ht="24" thickBot="1">
      <c r="B1986" s="81">
        <v>220207</v>
      </c>
      <c r="C1986" s="184"/>
      <c r="D1986" s="324"/>
      <c r="E1986" s="519"/>
      <c r="F1986" s="260" t="s">
        <v>709</v>
      </c>
      <c r="G1986" s="31"/>
      <c r="H1986" s="31"/>
      <c r="I1986" s="31"/>
      <c r="J1986" s="31"/>
    </row>
    <row r="1987" spans="2:10" ht="24" thickBot="1">
      <c r="B1987" s="86">
        <v>22020710</v>
      </c>
      <c r="C1987" s="164" t="s">
        <v>643</v>
      </c>
      <c r="D1987" s="324"/>
      <c r="E1987" s="496">
        <v>31922905</v>
      </c>
      <c r="F1987" s="306" t="s">
        <v>710</v>
      </c>
      <c r="G1987" s="31"/>
      <c r="H1987" s="31"/>
      <c r="I1987" s="31"/>
      <c r="J1987" s="31"/>
    </row>
    <row r="1988" spans="2:10" ht="24" thickBot="1">
      <c r="B1988" s="48" t="s">
        <v>527</v>
      </c>
      <c r="C1988" s="164" t="s">
        <v>643</v>
      </c>
      <c r="D1988" s="104"/>
      <c r="E1988" s="496">
        <v>31922905</v>
      </c>
      <c r="F1988" s="30" t="s">
        <v>256</v>
      </c>
      <c r="G1988" s="31">
        <v>1833333.34</v>
      </c>
      <c r="H1988" s="51">
        <v>2200110</v>
      </c>
      <c r="I1988" s="31">
        <v>1650082.5</v>
      </c>
      <c r="J1988" s="51">
        <v>2500000</v>
      </c>
    </row>
    <row r="1989" spans="2:10" ht="66.599999999999994">
      <c r="B1989" s="48" t="s">
        <v>693</v>
      </c>
      <c r="C1989" s="164" t="s">
        <v>643</v>
      </c>
      <c r="D1989" s="104"/>
      <c r="E1989" s="496" t="s">
        <v>845</v>
      </c>
      <c r="F1989" s="30" t="s">
        <v>979</v>
      </c>
      <c r="G1989" s="31">
        <v>50000000</v>
      </c>
      <c r="H1989" s="329">
        <v>63000000</v>
      </c>
      <c r="I1989" s="31">
        <v>47250000</v>
      </c>
      <c r="J1989" s="329">
        <v>50000000</v>
      </c>
    </row>
    <row r="1990" spans="2:10" ht="23.4">
      <c r="B1990" s="41"/>
      <c r="C1990" s="146"/>
      <c r="D1990" s="228"/>
      <c r="E1990" s="498"/>
      <c r="F1990" s="229" t="s">
        <v>161</v>
      </c>
      <c r="G1990" s="65">
        <f>SUM(G1947:G1977)</f>
        <v>1551682.69</v>
      </c>
      <c r="H1990" s="65">
        <f>SUM(H1947:H1977)</f>
        <v>1955120.74</v>
      </c>
      <c r="I1990" s="65">
        <v>1022012</v>
      </c>
      <c r="J1990" s="65">
        <v>1730000</v>
      </c>
    </row>
    <row r="1991" spans="2:10" ht="24" thickBot="1">
      <c r="B1991" s="315"/>
      <c r="C1991" s="137"/>
      <c r="D1991" s="118"/>
      <c r="E1991" s="491"/>
      <c r="F1991" s="119" t="s">
        <v>200</v>
      </c>
      <c r="G1991" s="230">
        <f>SUM(G1980:G1989)</f>
        <v>52475000.020000003</v>
      </c>
      <c r="H1991" s="230">
        <f>SUM(H1980:H1989)</f>
        <v>66008610</v>
      </c>
      <c r="I1991" s="230">
        <v>49573957</v>
      </c>
      <c r="J1991" s="230">
        <v>54000000</v>
      </c>
    </row>
    <row r="1992" spans="2:10" ht="24" thickBot="1">
      <c r="B1992" s="60"/>
      <c r="C1992" s="159"/>
      <c r="D1992" s="254"/>
      <c r="E1992" s="503"/>
      <c r="F1992" s="62" t="s">
        <v>292</v>
      </c>
      <c r="G1992" s="63">
        <f>G1990+G1991</f>
        <v>54026682.710000001</v>
      </c>
      <c r="H1992" s="63">
        <f>H1990+H1991</f>
        <v>67963730.739999995</v>
      </c>
      <c r="I1992" s="63">
        <v>50595969</v>
      </c>
      <c r="J1992" s="63">
        <f>SUM(J1990:J1991)</f>
        <v>55730000</v>
      </c>
    </row>
    <row r="1993" spans="2:10" ht="25.2">
      <c r="B1993" s="721" t="s">
        <v>786</v>
      </c>
      <c r="C1993" s="722"/>
      <c r="D1993" s="722"/>
      <c r="E1993" s="722"/>
      <c r="F1993" s="722"/>
      <c r="G1993" s="722"/>
      <c r="H1993" s="722"/>
      <c r="I1993" s="722"/>
      <c r="J1993" s="723"/>
    </row>
    <row r="1994" spans="2:10" ht="22.2">
      <c r="B1994" s="718" t="s">
        <v>479</v>
      </c>
      <c r="C1994" s="719"/>
      <c r="D1994" s="719"/>
      <c r="E1994" s="719"/>
      <c r="F1994" s="719"/>
      <c r="G1994" s="719"/>
      <c r="H1994" s="719"/>
      <c r="I1994" s="719"/>
      <c r="J1994" s="720"/>
    </row>
    <row r="1995" spans="2:10" ht="27.9" customHeight="1">
      <c r="B1995" s="718" t="s">
        <v>987</v>
      </c>
      <c r="C1995" s="719"/>
      <c r="D1995" s="719"/>
      <c r="E1995" s="719"/>
      <c r="F1995" s="719"/>
      <c r="G1995" s="719"/>
      <c r="H1995" s="719"/>
      <c r="I1995" s="719"/>
      <c r="J1995" s="720"/>
    </row>
    <row r="1996" spans="2:10" ht="18.75" customHeight="1" thickBot="1">
      <c r="B1996" s="724" t="s">
        <v>327</v>
      </c>
      <c r="C1996" s="724"/>
      <c r="D1996" s="724"/>
      <c r="E1996" s="724"/>
      <c r="F1996" s="724"/>
      <c r="G1996" s="724"/>
      <c r="H1996" s="724"/>
      <c r="I1996" s="724"/>
      <c r="J1996" s="724"/>
    </row>
    <row r="1997" spans="2:10" ht="22.8" thickBot="1">
      <c r="B1997" s="737" t="s">
        <v>825</v>
      </c>
      <c r="C1997" s="738"/>
      <c r="D1997" s="738"/>
      <c r="E1997" s="738"/>
      <c r="F1997" s="738"/>
      <c r="G1997" s="738"/>
      <c r="H1997" s="738"/>
      <c r="I1997" s="738"/>
      <c r="J1997" s="739"/>
    </row>
    <row r="1998" spans="2:10" s="52" customFormat="1" ht="70.8" thickBot="1">
      <c r="B1998" s="20" t="s">
        <v>692</v>
      </c>
      <c r="C1998" s="128" t="s">
        <v>455</v>
      </c>
      <c r="D1998" s="99" t="s">
        <v>451</v>
      </c>
      <c r="E1998" s="487" t="s">
        <v>454</v>
      </c>
      <c r="F1998" s="100" t="s">
        <v>1</v>
      </c>
      <c r="G1998" s="20" t="s">
        <v>936</v>
      </c>
      <c r="H1998" s="20" t="s">
        <v>935</v>
      </c>
      <c r="I1998" s="20" t="s">
        <v>934</v>
      </c>
      <c r="J1998" s="20" t="s">
        <v>988</v>
      </c>
    </row>
    <row r="1999" spans="2:10" ht="24" thickBot="1">
      <c r="B1999" s="313">
        <v>53500100101</v>
      </c>
      <c r="C1999" s="131" t="s">
        <v>643</v>
      </c>
      <c r="D1999" s="25"/>
      <c r="E1999" s="496">
        <v>31922905</v>
      </c>
      <c r="F1999" s="399" t="s">
        <v>367</v>
      </c>
      <c r="G1999" s="103"/>
      <c r="H1999" s="103"/>
      <c r="I1999" s="400">
        <v>60972828</v>
      </c>
      <c r="J1999" s="400">
        <v>98531004</v>
      </c>
    </row>
    <row r="2000" spans="2:10" ht="45" thickBot="1">
      <c r="B2000" s="41">
        <v>53500100102</v>
      </c>
      <c r="C2000" s="131" t="s">
        <v>643</v>
      </c>
      <c r="D2000" s="25"/>
      <c r="E2000" s="496">
        <v>31922905</v>
      </c>
      <c r="F2000" s="253" t="s">
        <v>456</v>
      </c>
      <c r="G2000" s="401">
        <v>85140386.340000004</v>
      </c>
      <c r="H2000" s="401">
        <v>118876891.04000001</v>
      </c>
      <c r="I2000" s="400">
        <v>88040396</v>
      </c>
      <c r="J2000" s="400">
        <v>140040451</v>
      </c>
    </row>
    <row r="2001" spans="2:10" ht="24" thickBot="1">
      <c r="B2001" s="41">
        <v>53500100103</v>
      </c>
      <c r="C2001" s="131" t="s">
        <v>643</v>
      </c>
      <c r="D2001" s="25"/>
      <c r="E2001" s="496">
        <v>31922905</v>
      </c>
      <c r="F2001" s="253" t="s">
        <v>457</v>
      </c>
      <c r="G2001" s="105"/>
      <c r="H2001" s="105"/>
      <c r="I2001" s="400">
        <v>9847500</v>
      </c>
      <c r="J2001" s="400">
        <v>16630000</v>
      </c>
    </row>
    <row r="2002" spans="2:10" ht="27.9" customHeight="1" thickBot="1">
      <c r="B2002" s="315"/>
      <c r="C2002" s="137"/>
      <c r="D2002" s="118"/>
      <c r="E2002" s="491"/>
      <c r="F2002" s="402"/>
      <c r="G2002" s="120"/>
      <c r="H2002" s="262"/>
      <c r="I2002" s="262"/>
      <c r="J2002" s="79"/>
    </row>
    <row r="2003" spans="2:10" ht="27.9" customHeight="1" thickBot="1">
      <c r="B2003" s="60"/>
      <c r="C2003" s="159"/>
      <c r="D2003" s="254"/>
      <c r="E2003" s="503"/>
      <c r="F2003" s="60" t="s">
        <v>292</v>
      </c>
      <c r="G2003" s="112">
        <f>SUM(G1999:G2002)</f>
        <v>85140386.340000004</v>
      </c>
      <c r="H2003" s="112">
        <f>SUM(H1999:H2002)</f>
        <v>118876891.04000001</v>
      </c>
      <c r="I2003" s="112">
        <f>SUM(I1999:I2002)</f>
        <v>158860724</v>
      </c>
      <c r="J2003" s="112">
        <f>SUM(J1999:J2002)</f>
        <v>255201455</v>
      </c>
    </row>
    <row r="2004" spans="2:10" ht="22.8" thickBot="1">
      <c r="B2004" s="752" t="s">
        <v>500</v>
      </c>
      <c r="C2004" s="753"/>
      <c r="D2004" s="753"/>
      <c r="E2004" s="753"/>
      <c r="F2004" s="753"/>
      <c r="G2004" s="753"/>
      <c r="H2004" s="753"/>
      <c r="I2004" s="753"/>
      <c r="J2004" s="754"/>
    </row>
    <row r="2005" spans="2:10" ht="23.4">
      <c r="B2005" s="64"/>
      <c r="C2005" s="135"/>
      <c r="D2005" s="114"/>
      <c r="E2005" s="490"/>
      <c r="F2005" s="403" t="s">
        <v>161</v>
      </c>
      <c r="G2005" s="116"/>
      <c r="H2005" s="116"/>
      <c r="I2005" s="116">
        <v>29254890</v>
      </c>
      <c r="J2005" s="120">
        <v>34571455</v>
      </c>
    </row>
    <row r="2006" spans="2:10" ht="24" thickBot="1">
      <c r="B2006" s="315"/>
      <c r="C2006" s="137"/>
      <c r="D2006" s="118"/>
      <c r="E2006" s="491"/>
      <c r="F2006" s="404" t="s">
        <v>200</v>
      </c>
      <c r="G2006" s="120"/>
      <c r="H2006" s="120"/>
      <c r="I2006" s="120">
        <v>129605854</v>
      </c>
      <c r="J2006" s="120">
        <v>220630000</v>
      </c>
    </row>
    <row r="2007" spans="2:10" ht="24" thickBot="1">
      <c r="B2007" s="60"/>
      <c r="C2007" s="159"/>
      <c r="D2007" s="254"/>
      <c r="E2007" s="503"/>
      <c r="F2007" s="60" t="s">
        <v>292</v>
      </c>
      <c r="G2007" s="112">
        <v>85140386.340000004</v>
      </c>
      <c r="H2007" s="112">
        <v>118876891.04000001</v>
      </c>
      <c r="I2007" s="112">
        <f>SUM(I2005:I2006)</f>
        <v>158860744</v>
      </c>
      <c r="J2007" s="112">
        <f>SUM(J2005:J2006)</f>
        <v>255201455</v>
      </c>
    </row>
    <row r="2008" spans="2:10" ht="25.2">
      <c r="B2008" s="721" t="s">
        <v>786</v>
      </c>
      <c r="C2008" s="722"/>
      <c r="D2008" s="722"/>
      <c r="E2008" s="722"/>
      <c r="F2008" s="722"/>
      <c r="G2008" s="722"/>
      <c r="H2008" s="722"/>
      <c r="I2008" s="722"/>
      <c r="J2008" s="723"/>
    </row>
    <row r="2009" spans="2:10" ht="22.2">
      <c r="B2009" s="718" t="s">
        <v>479</v>
      </c>
      <c r="C2009" s="719"/>
      <c r="D2009" s="719"/>
      <c r="E2009" s="719"/>
      <c r="F2009" s="719"/>
      <c r="G2009" s="719"/>
      <c r="H2009" s="719"/>
      <c r="I2009" s="719"/>
      <c r="J2009" s="720"/>
    </row>
    <row r="2010" spans="2:10" ht="22.2">
      <c r="B2010" s="718" t="s">
        <v>987</v>
      </c>
      <c r="C2010" s="719"/>
      <c r="D2010" s="719"/>
      <c r="E2010" s="719"/>
      <c r="F2010" s="719"/>
      <c r="G2010" s="719"/>
      <c r="H2010" s="719"/>
      <c r="I2010" s="719"/>
      <c r="J2010" s="720"/>
    </row>
    <row r="2011" spans="2:10" ht="18.75" customHeight="1" thickBot="1">
      <c r="B2011" s="724" t="s">
        <v>273</v>
      </c>
      <c r="C2011" s="724"/>
      <c r="D2011" s="724"/>
      <c r="E2011" s="724"/>
      <c r="F2011" s="724"/>
      <c r="G2011" s="724"/>
      <c r="H2011" s="724"/>
      <c r="I2011" s="724"/>
      <c r="J2011" s="724"/>
    </row>
    <row r="2012" spans="2:10" ht="22.8" thickBot="1">
      <c r="B2012" s="731" t="s">
        <v>824</v>
      </c>
      <c r="C2012" s="732"/>
      <c r="D2012" s="732"/>
      <c r="E2012" s="732"/>
      <c r="F2012" s="732"/>
      <c r="G2012" s="732"/>
      <c r="H2012" s="732"/>
      <c r="I2012" s="732"/>
      <c r="J2012" s="733"/>
    </row>
    <row r="2013" spans="2:10" ht="70.8" thickBot="1">
      <c r="B2013" s="20" t="s">
        <v>459</v>
      </c>
      <c r="C2013" s="174" t="s">
        <v>455</v>
      </c>
      <c r="D2013" s="99" t="s">
        <v>451</v>
      </c>
      <c r="E2013" s="514" t="s">
        <v>454</v>
      </c>
      <c r="F2013" s="100" t="s">
        <v>1</v>
      </c>
      <c r="G2013" s="20" t="s">
        <v>936</v>
      </c>
      <c r="H2013" s="20" t="s">
        <v>935</v>
      </c>
      <c r="I2013" s="20" t="s">
        <v>934</v>
      </c>
      <c r="J2013" s="20" t="s">
        <v>988</v>
      </c>
    </row>
    <row r="2014" spans="2:10" ht="23.4">
      <c r="B2014" s="405">
        <v>20000000</v>
      </c>
      <c r="C2014" s="142"/>
      <c r="D2014" s="406"/>
      <c r="E2014" s="494"/>
      <c r="F2014" s="407" t="s">
        <v>160</v>
      </c>
      <c r="G2014" s="408"/>
      <c r="H2014" s="328"/>
      <c r="I2014" s="408"/>
      <c r="J2014" s="328"/>
    </row>
    <row r="2015" spans="2:10" ht="23.4">
      <c r="B2015" s="405">
        <v>21000000</v>
      </c>
      <c r="C2015" s="142"/>
      <c r="D2015" s="406"/>
      <c r="E2015" s="494"/>
      <c r="F2015" s="407" t="s">
        <v>161</v>
      </c>
      <c r="G2015" s="408"/>
      <c r="H2015" s="328"/>
      <c r="I2015" s="408"/>
      <c r="J2015" s="328"/>
    </row>
    <row r="2016" spans="2:10" ht="24" thickBot="1">
      <c r="B2016" s="405">
        <v>21010000</v>
      </c>
      <c r="C2016" s="142"/>
      <c r="D2016" s="406"/>
      <c r="E2016" s="494"/>
      <c r="F2016" s="407" t="s">
        <v>162</v>
      </c>
      <c r="G2016" s="408"/>
      <c r="H2016" s="328"/>
      <c r="I2016" s="408"/>
      <c r="J2016" s="328"/>
    </row>
    <row r="2017" spans="2:10" ht="24" thickBot="1">
      <c r="B2017" s="320">
        <v>21010103</v>
      </c>
      <c r="C2017" s="164" t="s">
        <v>643</v>
      </c>
      <c r="D2017" s="25"/>
      <c r="E2017" s="496">
        <v>31922905</v>
      </c>
      <c r="F2017" s="49" t="s">
        <v>164</v>
      </c>
      <c r="G2017" s="31">
        <v>1776071</v>
      </c>
      <c r="H2017" s="51"/>
      <c r="I2017" s="31"/>
      <c r="J2017" s="51"/>
    </row>
    <row r="2018" spans="2:10" ht="24" thickBot="1">
      <c r="B2018" s="320">
        <v>21010104</v>
      </c>
      <c r="C2018" s="164" t="s">
        <v>643</v>
      </c>
      <c r="D2018" s="25"/>
      <c r="E2018" s="496">
        <v>31922905</v>
      </c>
      <c r="F2018" s="49" t="s">
        <v>165</v>
      </c>
      <c r="G2018" s="31"/>
      <c r="H2018" s="51">
        <v>2237830.65</v>
      </c>
      <c r="I2018" s="31">
        <v>1678372.99</v>
      </c>
      <c r="J2018" s="51">
        <v>7491412</v>
      </c>
    </row>
    <row r="2019" spans="2:10" ht="24" thickBot="1">
      <c r="B2019" s="320">
        <v>21010105</v>
      </c>
      <c r="C2019" s="164" t="s">
        <v>643</v>
      </c>
      <c r="D2019" s="25"/>
      <c r="E2019" s="496">
        <v>31922905</v>
      </c>
      <c r="F2019" s="49" t="s">
        <v>166</v>
      </c>
      <c r="G2019" s="31"/>
      <c r="H2019" s="51"/>
      <c r="I2019" s="31"/>
      <c r="J2019" s="51"/>
    </row>
    <row r="2020" spans="2:10" ht="24" thickBot="1">
      <c r="B2020" s="221">
        <v>21010106</v>
      </c>
      <c r="C2020" s="164" t="s">
        <v>643</v>
      </c>
      <c r="D2020" s="25"/>
      <c r="E2020" s="496">
        <v>31922905</v>
      </c>
      <c r="F2020" s="49" t="s">
        <v>167</v>
      </c>
      <c r="G2020" s="31">
        <v>921821</v>
      </c>
      <c r="H2020" s="51"/>
      <c r="I2020" s="31"/>
      <c r="J2020" s="51"/>
    </row>
    <row r="2021" spans="2:10" ht="23.4">
      <c r="B2021" s="240"/>
      <c r="C2021" s="164" t="s">
        <v>643</v>
      </c>
      <c r="D2021" s="25"/>
      <c r="E2021" s="496">
        <v>31922905</v>
      </c>
      <c r="F2021" s="53" t="s">
        <v>679</v>
      </c>
      <c r="G2021" s="31"/>
      <c r="H2021" s="51"/>
      <c r="I2021" s="31"/>
      <c r="J2021" s="51"/>
    </row>
    <row r="2022" spans="2:10" ht="45" thickBot="1">
      <c r="B2022" s="319">
        <v>21020300</v>
      </c>
      <c r="C2022" s="142"/>
      <c r="D2022" s="77"/>
      <c r="E2022" s="494"/>
      <c r="F2022" s="216" t="s">
        <v>189</v>
      </c>
      <c r="G2022" s="31"/>
      <c r="H2022" s="51"/>
      <c r="I2022" s="31"/>
      <c r="J2022" s="51"/>
    </row>
    <row r="2023" spans="2:10" ht="24" thickBot="1">
      <c r="B2023" s="320">
        <v>21020301</v>
      </c>
      <c r="C2023" s="164" t="s">
        <v>643</v>
      </c>
      <c r="D2023" s="25"/>
      <c r="E2023" s="496">
        <v>31922905</v>
      </c>
      <c r="F2023" s="53" t="s">
        <v>174</v>
      </c>
      <c r="G2023" s="31"/>
      <c r="H2023" s="51"/>
      <c r="I2023" s="31"/>
      <c r="J2023" s="51"/>
    </row>
    <row r="2024" spans="2:10" ht="24" thickBot="1">
      <c r="B2024" s="320">
        <v>21020302</v>
      </c>
      <c r="C2024" s="164" t="s">
        <v>643</v>
      </c>
      <c r="D2024" s="25"/>
      <c r="E2024" s="496">
        <v>31922905</v>
      </c>
      <c r="F2024" s="53" t="s">
        <v>175</v>
      </c>
      <c r="G2024" s="31"/>
      <c r="H2024" s="51"/>
      <c r="I2024" s="31"/>
      <c r="J2024" s="51"/>
    </row>
    <row r="2025" spans="2:10" ht="24" thickBot="1">
      <c r="B2025" s="320">
        <v>21020303</v>
      </c>
      <c r="C2025" s="164" t="s">
        <v>643</v>
      </c>
      <c r="D2025" s="25"/>
      <c r="E2025" s="496">
        <v>31922905</v>
      </c>
      <c r="F2025" s="53" t="s">
        <v>176</v>
      </c>
      <c r="G2025" s="31"/>
      <c r="H2025" s="51"/>
      <c r="I2025" s="31"/>
      <c r="J2025" s="51"/>
    </row>
    <row r="2026" spans="2:10" ht="24" thickBot="1">
      <c r="B2026" s="320">
        <v>21020304</v>
      </c>
      <c r="C2026" s="164" t="s">
        <v>643</v>
      </c>
      <c r="D2026" s="25"/>
      <c r="E2026" s="496">
        <v>31922905</v>
      </c>
      <c r="F2026" s="53" t="s">
        <v>177</v>
      </c>
      <c r="G2026" s="31"/>
      <c r="H2026" s="51"/>
      <c r="I2026" s="31"/>
      <c r="J2026" s="51"/>
    </row>
    <row r="2027" spans="2:10" ht="24" thickBot="1">
      <c r="B2027" s="320">
        <v>21020312</v>
      </c>
      <c r="C2027" s="164" t="s">
        <v>643</v>
      </c>
      <c r="D2027" s="25"/>
      <c r="E2027" s="496">
        <v>31922905</v>
      </c>
      <c r="F2027" s="53" t="s">
        <v>180</v>
      </c>
      <c r="G2027" s="31"/>
      <c r="H2027" s="51"/>
      <c r="I2027" s="31"/>
      <c r="J2027" s="51"/>
    </row>
    <row r="2028" spans="2:10" ht="24" thickBot="1">
      <c r="B2028" s="320">
        <v>21020315</v>
      </c>
      <c r="C2028" s="164" t="s">
        <v>643</v>
      </c>
      <c r="D2028" s="25"/>
      <c r="E2028" s="496">
        <v>31922905</v>
      </c>
      <c r="F2028" s="53" t="s">
        <v>183</v>
      </c>
      <c r="G2028" s="31"/>
      <c r="H2028" s="51"/>
      <c r="I2028" s="31"/>
      <c r="J2028" s="51"/>
    </row>
    <row r="2029" spans="2:10" ht="24" thickBot="1">
      <c r="B2029" s="221">
        <v>21020314</v>
      </c>
      <c r="C2029" s="164" t="s">
        <v>643</v>
      </c>
      <c r="D2029" s="25"/>
      <c r="E2029" s="496">
        <v>31922905</v>
      </c>
      <c r="F2029" s="53" t="s">
        <v>518</v>
      </c>
      <c r="G2029" s="31"/>
      <c r="H2029" s="51"/>
      <c r="I2029" s="31"/>
      <c r="J2029" s="51"/>
    </row>
    <row r="2030" spans="2:10" ht="24" thickBot="1">
      <c r="B2030" s="221">
        <v>21020305</v>
      </c>
      <c r="C2030" s="164" t="s">
        <v>643</v>
      </c>
      <c r="D2030" s="25"/>
      <c r="E2030" s="496">
        <v>31922905</v>
      </c>
      <c r="F2030" s="53" t="s">
        <v>519</v>
      </c>
      <c r="G2030" s="31"/>
      <c r="H2030" s="51"/>
      <c r="I2030" s="31"/>
      <c r="J2030" s="51"/>
    </row>
    <row r="2031" spans="2:10" ht="23.4">
      <c r="B2031" s="221">
        <v>21020306</v>
      </c>
      <c r="C2031" s="164" t="s">
        <v>643</v>
      </c>
      <c r="D2031" s="25"/>
      <c r="E2031" s="496">
        <v>31922905</v>
      </c>
      <c r="F2031" s="53" t="s">
        <v>520</v>
      </c>
      <c r="G2031" s="31"/>
      <c r="H2031" s="51"/>
      <c r="I2031" s="31"/>
      <c r="J2031" s="51"/>
    </row>
    <row r="2032" spans="2:10" ht="24" thickBot="1">
      <c r="B2032" s="319">
        <v>21020400</v>
      </c>
      <c r="C2032" s="142"/>
      <c r="D2032" s="77"/>
      <c r="E2032" s="494"/>
      <c r="F2032" s="216" t="s">
        <v>190</v>
      </c>
      <c r="G2032" s="31"/>
      <c r="H2032" s="51"/>
      <c r="I2032" s="31"/>
      <c r="J2032" s="51"/>
    </row>
    <row r="2033" spans="2:10" ht="24" thickBot="1">
      <c r="B2033" s="320">
        <v>21020401</v>
      </c>
      <c r="C2033" s="164" t="s">
        <v>643</v>
      </c>
      <c r="D2033" s="25"/>
      <c r="E2033" s="496">
        <v>31922905</v>
      </c>
      <c r="F2033" s="53" t="s">
        <v>174</v>
      </c>
      <c r="G2033" s="31">
        <v>42075</v>
      </c>
      <c r="H2033" s="51">
        <v>53014</v>
      </c>
      <c r="I2033" s="31">
        <v>39760.5</v>
      </c>
      <c r="J2033" s="51" t="s">
        <v>950</v>
      </c>
    </row>
    <row r="2034" spans="2:10" ht="24" thickBot="1">
      <c r="B2034" s="320">
        <v>21020402</v>
      </c>
      <c r="C2034" s="164" t="s">
        <v>643</v>
      </c>
      <c r="D2034" s="25"/>
      <c r="E2034" s="496">
        <v>31922905</v>
      </c>
      <c r="F2034" s="53" t="s">
        <v>175</v>
      </c>
      <c r="G2034" s="31">
        <v>23714</v>
      </c>
      <c r="H2034" s="51">
        <v>29879.85</v>
      </c>
      <c r="I2034" s="31">
        <v>22409.89</v>
      </c>
      <c r="J2034" s="51">
        <v>29879.85</v>
      </c>
    </row>
    <row r="2035" spans="2:10" ht="24" thickBot="1">
      <c r="B2035" s="320">
        <v>21020403</v>
      </c>
      <c r="C2035" s="164" t="s">
        <v>643</v>
      </c>
      <c r="D2035" s="25"/>
      <c r="E2035" s="496">
        <v>31922905</v>
      </c>
      <c r="F2035" s="53" t="s">
        <v>176</v>
      </c>
      <c r="G2035" s="31">
        <v>2236</v>
      </c>
      <c r="H2035" s="51">
        <v>2818.02</v>
      </c>
      <c r="I2035" s="31">
        <v>2113.52</v>
      </c>
      <c r="J2035" s="51">
        <v>2818.02</v>
      </c>
    </row>
    <row r="2036" spans="2:10" ht="24" thickBot="1">
      <c r="B2036" s="320">
        <v>21020404</v>
      </c>
      <c r="C2036" s="164" t="s">
        <v>643</v>
      </c>
      <c r="D2036" s="25"/>
      <c r="E2036" s="496">
        <v>31922905</v>
      </c>
      <c r="F2036" s="53" t="s">
        <v>177</v>
      </c>
      <c r="G2036" s="31">
        <v>5472</v>
      </c>
      <c r="H2036" s="51">
        <v>6895.38</v>
      </c>
      <c r="I2036" s="31">
        <v>5171.54</v>
      </c>
      <c r="J2036" s="51">
        <v>6895</v>
      </c>
    </row>
    <row r="2037" spans="2:10" ht="24" thickBot="1">
      <c r="B2037" s="320">
        <v>21020412</v>
      </c>
      <c r="C2037" s="164" t="s">
        <v>643</v>
      </c>
      <c r="D2037" s="25"/>
      <c r="E2037" s="496">
        <v>31922905</v>
      </c>
      <c r="F2037" s="53" t="s">
        <v>180</v>
      </c>
      <c r="G2037" s="31"/>
      <c r="H2037" s="51"/>
      <c r="I2037" s="31"/>
      <c r="J2037" s="51"/>
    </row>
    <row r="2038" spans="2:10" ht="23.4">
      <c r="B2038" s="320">
        <v>21020415</v>
      </c>
      <c r="C2038" s="164" t="s">
        <v>643</v>
      </c>
      <c r="D2038" s="25"/>
      <c r="E2038" s="496">
        <v>31922905</v>
      </c>
      <c r="F2038" s="53" t="s">
        <v>183</v>
      </c>
      <c r="G2038" s="31"/>
      <c r="H2038" s="51"/>
      <c r="I2038" s="31"/>
      <c r="J2038" s="51"/>
    </row>
    <row r="2039" spans="2:10" ht="24" thickBot="1">
      <c r="B2039" s="319">
        <v>21020500</v>
      </c>
      <c r="C2039" s="142"/>
      <c r="D2039" s="77"/>
      <c r="E2039" s="494"/>
      <c r="F2039" s="216" t="s">
        <v>191</v>
      </c>
      <c r="G2039" s="31"/>
      <c r="H2039" s="51"/>
      <c r="I2039" s="31"/>
      <c r="J2039" s="51"/>
    </row>
    <row r="2040" spans="2:10" ht="24" thickBot="1">
      <c r="B2040" s="320">
        <v>21020501</v>
      </c>
      <c r="C2040" s="164" t="s">
        <v>643</v>
      </c>
      <c r="D2040" s="25"/>
      <c r="E2040" s="496">
        <v>31922905</v>
      </c>
      <c r="F2040" s="53" t="s">
        <v>174</v>
      </c>
      <c r="G2040" s="31"/>
      <c r="H2040" s="51"/>
      <c r="I2040" s="31"/>
      <c r="J2040" s="51"/>
    </row>
    <row r="2041" spans="2:10" ht="24" thickBot="1">
      <c r="B2041" s="321">
        <v>21020502</v>
      </c>
      <c r="C2041" s="164" t="s">
        <v>643</v>
      </c>
      <c r="D2041" s="225"/>
      <c r="E2041" s="496">
        <v>31922905</v>
      </c>
      <c r="F2041" s="53" t="s">
        <v>175</v>
      </c>
      <c r="G2041" s="31"/>
      <c r="H2041" s="51"/>
      <c r="I2041" s="31"/>
      <c r="J2041" s="51"/>
    </row>
    <row r="2042" spans="2:10" ht="24" thickBot="1">
      <c r="B2042" s="321">
        <v>21020503</v>
      </c>
      <c r="C2042" s="164" t="s">
        <v>643</v>
      </c>
      <c r="D2042" s="225"/>
      <c r="E2042" s="496">
        <v>31922905</v>
      </c>
      <c r="F2042" s="53" t="s">
        <v>176</v>
      </c>
      <c r="G2042" s="31"/>
      <c r="H2042" s="51"/>
      <c r="I2042" s="31"/>
      <c r="J2042" s="51"/>
    </row>
    <row r="2043" spans="2:10" ht="24" thickBot="1">
      <c r="B2043" s="321">
        <v>21020504</v>
      </c>
      <c r="C2043" s="164" t="s">
        <v>643</v>
      </c>
      <c r="D2043" s="225"/>
      <c r="E2043" s="496">
        <v>31922905</v>
      </c>
      <c r="F2043" s="53" t="s">
        <v>177</v>
      </c>
      <c r="G2043" s="31"/>
      <c r="H2043" s="51"/>
      <c r="I2043" s="31"/>
      <c r="J2043" s="51"/>
    </row>
    <row r="2044" spans="2:10" ht="24" thickBot="1">
      <c r="B2044" s="321">
        <v>21020512</v>
      </c>
      <c r="C2044" s="164" t="s">
        <v>643</v>
      </c>
      <c r="D2044" s="225"/>
      <c r="E2044" s="496">
        <v>31922905</v>
      </c>
      <c r="F2044" s="53" t="s">
        <v>920</v>
      </c>
      <c r="G2044" s="31"/>
      <c r="H2044" s="51">
        <v>3990000</v>
      </c>
      <c r="I2044" s="31">
        <v>3200000</v>
      </c>
      <c r="J2044" s="51"/>
    </row>
    <row r="2045" spans="2:10" ht="23.4">
      <c r="B2045" s="321">
        <v>21020515</v>
      </c>
      <c r="C2045" s="164" t="s">
        <v>643</v>
      </c>
      <c r="D2045" s="225"/>
      <c r="E2045" s="496">
        <v>31922905</v>
      </c>
      <c r="F2045" s="53" t="s">
        <v>183</v>
      </c>
      <c r="G2045" s="31"/>
      <c r="H2045" s="51"/>
      <c r="I2045" s="31"/>
      <c r="J2045" s="51"/>
    </row>
    <row r="2046" spans="2:10" ht="24" thickBot="1">
      <c r="B2046" s="322">
        <v>21020600</v>
      </c>
      <c r="C2046" s="145"/>
      <c r="D2046" s="223"/>
      <c r="E2046" s="497"/>
      <c r="F2046" s="216" t="s">
        <v>192</v>
      </c>
      <c r="G2046" s="31"/>
      <c r="H2046" s="51"/>
      <c r="I2046" s="31"/>
      <c r="J2046" s="51"/>
    </row>
    <row r="2047" spans="2:10" ht="23.4">
      <c r="B2047" s="409">
        <v>21020605</v>
      </c>
      <c r="C2047" s="164" t="s">
        <v>643</v>
      </c>
      <c r="D2047" s="410"/>
      <c r="E2047" s="496">
        <v>31922905</v>
      </c>
      <c r="F2047" s="411" t="s">
        <v>195</v>
      </c>
      <c r="G2047" s="408"/>
      <c r="H2047" s="328"/>
      <c r="I2047" s="408"/>
      <c r="J2047" s="328"/>
    </row>
    <row r="2048" spans="2:10" ht="23.4">
      <c r="B2048" s="41">
        <v>22020000</v>
      </c>
      <c r="C2048" s="146"/>
      <c r="D2048" s="228"/>
      <c r="E2048" s="498"/>
      <c r="F2048" s="44" t="s">
        <v>200</v>
      </c>
      <c r="G2048" s="31"/>
      <c r="H2048" s="51"/>
      <c r="I2048" s="31"/>
      <c r="J2048" s="51"/>
    </row>
    <row r="2049" spans="2:10" ht="24" thickBot="1">
      <c r="B2049" s="41">
        <v>22020100</v>
      </c>
      <c r="C2049" s="146"/>
      <c r="D2049" s="228"/>
      <c r="E2049" s="498"/>
      <c r="F2049" s="44" t="s">
        <v>201</v>
      </c>
      <c r="G2049" s="31"/>
      <c r="H2049" s="51"/>
      <c r="I2049" s="31"/>
      <c r="J2049" s="51"/>
    </row>
    <row r="2050" spans="2:10" ht="24" thickBot="1">
      <c r="B2050" s="84">
        <v>22020101</v>
      </c>
      <c r="C2050" s="164" t="s">
        <v>643</v>
      </c>
      <c r="D2050" s="312"/>
      <c r="E2050" s="496">
        <v>31922905</v>
      </c>
      <c r="F2050" s="305" t="s">
        <v>202</v>
      </c>
      <c r="G2050" s="309"/>
      <c r="H2050" s="51"/>
      <c r="I2050" s="309"/>
      <c r="J2050" s="51"/>
    </row>
    <row r="2051" spans="2:10" ht="24" thickBot="1">
      <c r="B2051" s="84">
        <v>22020102</v>
      </c>
      <c r="C2051" s="164" t="s">
        <v>643</v>
      </c>
      <c r="D2051" s="312"/>
      <c r="E2051" s="496">
        <v>31922905</v>
      </c>
      <c r="F2051" s="305" t="s">
        <v>203</v>
      </c>
      <c r="G2051" s="323">
        <v>6416640</v>
      </c>
      <c r="H2051" s="51">
        <v>8700000</v>
      </c>
      <c r="I2051" s="323">
        <v>6525000</v>
      </c>
      <c r="J2051" s="51">
        <v>10000000</v>
      </c>
    </row>
    <row r="2052" spans="2:10" ht="24" thickBot="1">
      <c r="B2052" s="84">
        <v>22020103</v>
      </c>
      <c r="C2052" s="164" t="s">
        <v>643</v>
      </c>
      <c r="D2052" s="312"/>
      <c r="E2052" s="496">
        <v>31922905</v>
      </c>
      <c r="F2052" s="305" t="s">
        <v>204</v>
      </c>
      <c r="G2052" s="309"/>
      <c r="H2052" s="51"/>
      <c r="I2052" s="309"/>
      <c r="J2052" s="51"/>
    </row>
    <row r="2053" spans="2:10" ht="23.4">
      <c r="B2053" s="84">
        <v>22020104</v>
      </c>
      <c r="C2053" s="164" t="s">
        <v>643</v>
      </c>
      <c r="D2053" s="312"/>
      <c r="E2053" s="496">
        <v>31922905</v>
      </c>
      <c r="F2053" s="305" t="s">
        <v>205</v>
      </c>
      <c r="G2053" s="309"/>
      <c r="H2053" s="51"/>
      <c r="I2053" s="309"/>
      <c r="J2053" s="51"/>
    </row>
    <row r="2054" spans="2:10" ht="24" thickBot="1">
      <c r="B2054" s="412">
        <v>22020200</v>
      </c>
      <c r="C2054" s="146"/>
      <c r="D2054" s="413"/>
      <c r="E2054" s="498"/>
      <c r="F2054" s="414" t="s">
        <v>485</v>
      </c>
      <c r="G2054" s="408"/>
      <c r="H2054" s="328"/>
      <c r="I2054" s="408"/>
      <c r="J2054" s="328"/>
    </row>
    <row r="2055" spans="2:10" ht="23.4">
      <c r="B2055" s="415">
        <v>22020205</v>
      </c>
      <c r="C2055" s="164" t="s">
        <v>643</v>
      </c>
      <c r="D2055" s="416"/>
      <c r="E2055" s="496">
        <v>31922905</v>
      </c>
      <c r="F2055" s="417" t="s">
        <v>486</v>
      </c>
      <c r="G2055" s="408"/>
      <c r="H2055" s="328"/>
      <c r="I2055" s="408"/>
      <c r="J2055" s="328"/>
    </row>
    <row r="2056" spans="2:10" ht="24" thickBot="1">
      <c r="B2056" s="415">
        <v>22020300</v>
      </c>
      <c r="C2056" s="131"/>
      <c r="D2056" s="416"/>
      <c r="E2056" s="488"/>
      <c r="F2056" s="414" t="s">
        <v>487</v>
      </c>
      <c r="G2056" s="408"/>
      <c r="H2056" s="328"/>
      <c r="I2056" s="408"/>
      <c r="J2056" s="328"/>
    </row>
    <row r="2057" spans="2:10" ht="23.4">
      <c r="B2057" s="415">
        <v>22020313</v>
      </c>
      <c r="C2057" s="164" t="s">
        <v>643</v>
      </c>
      <c r="D2057" s="416"/>
      <c r="E2057" s="496">
        <v>31922905</v>
      </c>
      <c r="F2057" s="417" t="s">
        <v>218</v>
      </c>
      <c r="G2057" s="408">
        <v>24018399</v>
      </c>
      <c r="H2057" s="328">
        <v>31000000</v>
      </c>
      <c r="I2057" s="408">
        <v>23250000</v>
      </c>
      <c r="J2057" s="328">
        <v>40000000</v>
      </c>
    </row>
    <row r="2058" spans="2:10" ht="24" thickBot="1">
      <c r="B2058" s="412">
        <v>22020400</v>
      </c>
      <c r="C2058" s="146"/>
      <c r="D2058" s="413"/>
      <c r="E2058" s="498"/>
      <c r="F2058" s="414" t="s">
        <v>219</v>
      </c>
      <c r="G2058" s="408"/>
      <c r="H2058" s="328"/>
      <c r="I2058" s="408"/>
      <c r="J2058" s="328"/>
    </row>
    <row r="2059" spans="2:10" ht="24" thickBot="1">
      <c r="B2059" s="415" t="s">
        <v>711</v>
      </c>
      <c r="C2059" s="164" t="s">
        <v>643</v>
      </c>
      <c r="D2059" s="416"/>
      <c r="E2059" s="496">
        <v>31922905</v>
      </c>
      <c r="F2059" s="417" t="s">
        <v>712</v>
      </c>
      <c r="G2059" s="408">
        <v>12000000</v>
      </c>
      <c r="H2059" s="328">
        <v>20000000</v>
      </c>
      <c r="I2059" s="408">
        <v>15000000</v>
      </c>
      <c r="J2059" s="328">
        <v>30000000</v>
      </c>
    </row>
    <row r="2060" spans="2:10" ht="23.4">
      <c r="B2060" s="415">
        <v>22020406</v>
      </c>
      <c r="C2060" s="164" t="s">
        <v>643</v>
      </c>
      <c r="D2060" s="416"/>
      <c r="E2060" s="496">
        <v>31922905</v>
      </c>
      <c r="F2060" s="417" t="s">
        <v>223</v>
      </c>
      <c r="G2060" s="408">
        <v>790120</v>
      </c>
      <c r="H2060" s="328">
        <v>1000000</v>
      </c>
      <c r="I2060" s="408">
        <v>750000</v>
      </c>
      <c r="J2060" s="328">
        <v>1000000</v>
      </c>
    </row>
    <row r="2061" spans="2:10" ht="24" thickBot="1">
      <c r="B2061" s="415">
        <v>22020800</v>
      </c>
      <c r="C2061" s="131"/>
      <c r="D2061" s="416"/>
      <c r="E2061" s="488"/>
      <c r="F2061" s="414" t="s">
        <v>488</v>
      </c>
      <c r="G2061" s="408"/>
      <c r="H2061" s="328"/>
      <c r="I2061" s="408"/>
      <c r="J2061" s="328"/>
    </row>
    <row r="2062" spans="2:10" ht="23.4">
      <c r="B2062" s="415">
        <v>22020805</v>
      </c>
      <c r="C2062" s="164" t="s">
        <v>643</v>
      </c>
      <c r="D2062" s="416"/>
      <c r="E2062" s="496">
        <v>31922905</v>
      </c>
      <c r="F2062" s="417" t="s">
        <v>489</v>
      </c>
      <c r="G2062" s="408">
        <v>3500000</v>
      </c>
      <c r="H2062" s="328">
        <v>10000000</v>
      </c>
      <c r="I2062" s="408">
        <v>7500000</v>
      </c>
      <c r="J2062" s="328">
        <v>10000000</v>
      </c>
    </row>
    <row r="2063" spans="2:10" ht="24" thickBot="1">
      <c r="B2063" s="412">
        <v>22040100</v>
      </c>
      <c r="C2063" s="146"/>
      <c r="D2063" s="413"/>
      <c r="E2063" s="498"/>
      <c r="F2063" s="414" t="s">
        <v>303</v>
      </c>
      <c r="G2063" s="408"/>
      <c r="H2063" s="328"/>
      <c r="I2063" s="408"/>
      <c r="J2063" s="328"/>
    </row>
    <row r="2064" spans="2:10" ht="23.4">
      <c r="B2064" s="415">
        <v>22040109</v>
      </c>
      <c r="C2064" s="164" t="s">
        <v>643</v>
      </c>
      <c r="D2064" s="416"/>
      <c r="E2064" s="496">
        <v>31922905</v>
      </c>
      <c r="F2064" s="418" t="s">
        <v>490</v>
      </c>
      <c r="G2064" s="408"/>
      <c r="H2064" s="328">
        <v>4000000</v>
      </c>
      <c r="I2064" s="408">
        <v>3000000</v>
      </c>
      <c r="J2064" s="328" t="s">
        <v>951</v>
      </c>
    </row>
    <row r="2065" spans="2:10" ht="23.4">
      <c r="B2065" s="412"/>
      <c r="C2065" s="146"/>
      <c r="D2065" s="413"/>
      <c r="E2065" s="498"/>
      <c r="F2065" s="414" t="s">
        <v>312</v>
      </c>
      <c r="G2065" s="419">
        <f>SUM(G2017:G2047)</f>
        <v>2771389</v>
      </c>
      <c r="H2065" s="419">
        <f>SUM(H2017:H2047)</f>
        <v>6320437.9000000004</v>
      </c>
      <c r="I2065" s="419">
        <v>4947828</v>
      </c>
      <c r="J2065" s="419">
        <v>3531004</v>
      </c>
    </row>
    <row r="2066" spans="2:10" ht="24" thickBot="1">
      <c r="B2066" s="420"/>
      <c r="C2066" s="137"/>
      <c r="D2066" s="421"/>
      <c r="E2066" s="491"/>
      <c r="F2066" s="422" t="s">
        <v>200</v>
      </c>
      <c r="G2066" s="423">
        <f>SUM(G2050:G2064)</f>
        <v>46725159</v>
      </c>
      <c r="H2066" s="423">
        <f>SUM(H2050:H2064)</f>
        <v>74700000</v>
      </c>
      <c r="I2066" s="423">
        <v>56025000</v>
      </c>
      <c r="J2066" s="423">
        <v>95000000</v>
      </c>
    </row>
    <row r="2067" spans="2:10" ht="24" thickBot="1">
      <c r="B2067" s="232"/>
      <c r="C2067" s="201"/>
      <c r="D2067" s="424"/>
      <c r="E2067" s="530"/>
      <c r="F2067" s="425" t="s">
        <v>292</v>
      </c>
      <c r="G2067" s="426">
        <f>G2065+G2066</f>
        <v>49496548</v>
      </c>
      <c r="H2067" s="426">
        <f>H2065+H2066</f>
        <v>81020437.900000006</v>
      </c>
      <c r="I2067" s="426">
        <v>60972828</v>
      </c>
      <c r="J2067" s="426">
        <v>98531004</v>
      </c>
    </row>
    <row r="2068" spans="2:10" ht="25.2">
      <c r="B2068" s="721" t="s">
        <v>786</v>
      </c>
      <c r="C2068" s="722"/>
      <c r="D2068" s="722"/>
      <c r="E2068" s="722"/>
      <c r="F2068" s="722"/>
      <c r="G2068" s="722"/>
      <c r="H2068" s="722"/>
      <c r="I2068" s="722"/>
      <c r="J2068" s="723"/>
    </row>
    <row r="2069" spans="2:10" ht="22.2">
      <c r="B2069" s="718" t="s">
        <v>479</v>
      </c>
      <c r="C2069" s="719"/>
      <c r="D2069" s="719"/>
      <c r="E2069" s="719"/>
      <c r="F2069" s="719"/>
      <c r="G2069" s="719"/>
      <c r="H2069" s="719"/>
      <c r="I2069" s="719"/>
      <c r="J2069" s="720"/>
    </row>
    <row r="2070" spans="2:10" ht="35.1" customHeight="1">
      <c r="B2070" s="718" t="s">
        <v>987</v>
      </c>
      <c r="C2070" s="719"/>
      <c r="D2070" s="719"/>
      <c r="E2070" s="719"/>
      <c r="F2070" s="719"/>
      <c r="G2070" s="719"/>
      <c r="H2070" s="719"/>
      <c r="I2070" s="719"/>
      <c r="J2070" s="720"/>
    </row>
    <row r="2071" spans="2:10" ht="35.1" customHeight="1" thickBot="1">
      <c r="B2071" s="724" t="s">
        <v>273</v>
      </c>
      <c r="C2071" s="724"/>
      <c r="D2071" s="724"/>
      <c r="E2071" s="724"/>
      <c r="F2071" s="724"/>
      <c r="G2071" s="724"/>
      <c r="H2071" s="724"/>
      <c r="I2071" s="724"/>
      <c r="J2071" s="724"/>
    </row>
    <row r="2072" spans="2:10" ht="22.8" thickBot="1">
      <c r="B2072" s="740" t="s">
        <v>826</v>
      </c>
      <c r="C2072" s="741"/>
      <c r="D2072" s="741"/>
      <c r="E2072" s="741"/>
      <c r="F2072" s="741"/>
      <c r="G2072" s="741"/>
      <c r="H2072" s="741"/>
      <c r="I2072" s="741"/>
      <c r="J2072" s="742"/>
    </row>
    <row r="2073" spans="2:10" ht="70.8" thickBot="1">
      <c r="B2073" s="20" t="s">
        <v>459</v>
      </c>
      <c r="C2073" s="174" t="s">
        <v>455</v>
      </c>
      <c r="D2073" s="99" t="s">
        <v>451</v>
      </c>
      <c r="E2073" s="514" t="s">
        <v>454</v>
      </c>
      <c r="F2073" s="100" t="s">
        <v>1</v>
      </c>
      <c r="G2073" s="20" t="s">
        <v>901</v>
      </c>
      <c r="H2073" s="20" t="s">
        <v>935</v>
      </c>
      <c r="I2073" s="20" t="s">
        <v>934</v>
      </c>
      <c r="J2073" s="20" t="s">
        <v>988</v>
      </c>
    </row>
    <row r="2074" spans="2:10" ht="23.4">
      <c r="B2074" s="405">
        <v>20000000</v>
      </c>
      <c r="C2074" s="142"/>
      <c r="D2074" s="406"/>
      <c r="E2074" s="494"/>
      <c r="F2074" s="407" t="s">
        <v>160</v>
      </c>
      <c r="G2074" s="427"/>
      <c r="H2074" s="427"/>
      <c r="I2074" s="427"/>
      <c r="J2074" s="428"/>
    </row>
    <row r="2075" spans="2:10" ht="23.4">
      <c r="B2075" s="405">
        <v>21000000</v>
      </c>
      <c r="C2075" s="142"/>
      <c r="D2075" s="406"/>
      <c r="E2075" s="494"/>
      <c r="F2075" s="407" t="s">
        <v>161</v>
      </c>
      <c r="G2075" s="427"/>
      <c r="H2075" s="427"/>
      <c r="I2075" s="427"/>
      <c r="J2075" s="428"/>
    </row>
    <row r="2076" spans="2:10" ht="23.4">
      <c r="B2076" s="405">
        <v>21010000</v>
      </c>
      <c r="C2076" s="142"/>
      <c r="D2076" s="406"/>
      <c r="E2076" s="494"/>
      <c r="F2076" s="407" t="s">
        <v>162</v>
      </c>
      <c r="G2076" s="408"/>
      <c r="H2076" s="408"/>
      <c r="I2076" s="408"/>
      <c r="J2076" s="328"/>
    </row>
    <row r="2077" spans="2:10" ht="24" thickBot="1">
      <c r="B2077" s="405">
        <v>21010300</v>
      </c>
      <c r="C2077" s="142"/>
      <c r="D2077" s="406"/>
      <c r="E2077" s="494"/>
      <c r="F2077" s="429" t="s">
        <v>168</v>
      </c>
      <c r="G2077" s="408"/>
      <c r="H2077" s="408"/>
      <c r="I2077" s="408"/>
      <c r="J2077" s="328"/>
    </row>
    <row r="2078" spans="2:10" ht="24" thickBot="1">
      <c r="B2078" s="430">
        <v>21010302</v>
      </c>
      <c r="C2078" s="164" t="s">
        <v>643</v>
      </c>
      <c r="D2078" s="431"/>
      <c r="E2078" s="496">
        <v>31922905</v>
      </c>
      <c r="F2078" s="418" t="s">
        <v>169</v>
      </c>
      <c r="G2078" s="408">
        <v>8118900.1200000001</v>
      </c>
      <c r="H2078" s="328">
        <v>11824817</v>
      </c>
      <c r="I2078" s="408">
        <v>9854014</v>
      </c>
      <c r="J2078" s="328">
        <v>12304817</v>
      </c>
    </row>
    <row r="2079" spans="2:10" ht="24" thickBot="1">
      <c r="B2079" s="430">
        <v>21010303</v>
      </c>
      <c r="C2079" s="164" t="s">
        <v>643</v>
      </c>
      <c r="D2079" s="431"/>
      <c r="E2079" s="496">
        <v>31922905</v>
      </c>
      <c r="F2079" s="418" t="s">
        <v>170</v>
      </c>
      <c r="G2079" s="408">
        <v>7700133.2000000002</v>
      </c>
      <c r="H2079" s="328">
        <v>9928163.3000000007</v>
      </c>
      <c r="I2079" s="408">
        <v>8273469</v>
      </c>
      <c r="J2079" s="328">
        <v>10408163</v>
      </c>
    </row>
    <row r="2080" spans="2:10" ht="24" thickBot="1">
      <c r="B2080" s="430">
        <v>21010304</v>
      </c>
      <c r="C2080" s="164" t="s">
        <v>643</v>
      </c>
      <c r="D2080" s="431"/>
      <c r="E2080" s="496">
        <v>31922905</v>
      </c>
      <c r="F2080" s="432" t="s">
        <v>171</v>
      </c>
      <c r="G2080" s="408">
        <v>1986200.12</v>
      </c>
      <c r="H2080" s="328">
        <v>3160038.8</v>
      </c>
      <c r="I2080" s="408">
        <v>2633365</v>
      </c>
      <c r="J2080" s="328">
        <v>3640038</v>
      </c>
    </row>
    <row r="2081" spans="2:10" ht="24" thickBot="1">
      <c r="B2081" s="221">
        <v>21010106</v>
      </c>
      <c r="C2081" s="164" t="s">
        <v>643</v>
      </c>
      <c r="D2081" s="25"/>
      <c r="E2081" s="496">
        <v>31922905</v>
      </c>
      <c r="F2081" s="49" t="s">
        <v>167</v>
      </c>
      <c r="G2081" s="408"/>
      <c r="H2081" s="328"/>
      <c r="I2081" s="408"/>
      <c r="J2081" s="328"/>
    </row>
    <row r="2082" spans="2:10" ht="23.4">
      <c r="B2082" s="240"/>
      <c r="C2082" s="164" t="s">
        <v>643</v>
      </c>
      <c r="D2082" s="25"/>
      <c r="E2082" s="496">
        <v>31922905</v>
      </c>
      <c r="F2082" s="53" t="s">
        <v>679</v>
      </c>
      <c r="G2082" s="408"/>
      <c r="H2082" s="328"/>
      <c r="I2082" s="408"/>
      <c r="J2082" s="328"/>
    </row>
    <row r="2083" spans="2:10" ht="45" thickBot="1">
      <c r="B2083" s="405">
        <v>21020300</v>
      </c>
      <c r="C2083" s="142"/>
      <c r="D2083" s="406"/>
      <c r="E2083" s="494"/>
      <c r="F2083" s="407" t="s">
        <v>189</v>
      </c>
      <c r="G2083" s="408"/>
      <c r="H2083" s="328"/>
      <c r="I2083" s="408"/>
      <c r="J2083" s="328"/>
    </row>
    <row r="2084" spans="2:10" ht="24" thickBot="1">
      <c r="B2084" s="430">
        <v>21020312</v>
      </c>
      <c r="C2084" s="164" t="s">
        <v>643</v>
      </c>
      <c r="D2084" s="431"/>
      <c r="E2084" s="496">
        <v>31922905</v>
      </c>
      <c r="F2084" s="418" t="s">
        <v>180</v>
      </c>
      <c r="G2084" s="408"/>
      <c r="H2084" s="328"/>
      <c r="I2084" s="408"/>
      <c r="J2084" s="328"/>
    </row>
    <row r="2085" spans="2:10" ht="24" thickBot="1">
      <c r="B2085" s="430">
        <v>21020320</v>
      </c>
      <c r="C2085" s="164" t="s">
        <v>643</v>
      </c>
      <c r="D2085" s="431"/>
      <c r="E2085" s="496">
        <v>31922905</v>
      </c>
      <c r="F2085" s="418" t="s">
        <v>796</v>
      </c>
      <c r="G2085" s="408">
        <v>420210.9</v>
      </c>
      <c r="H2085" s="328">
        <v>652223</v>
      </c>
      <c r="I2085" s="408">
        <v>543519</v>
      </c>
      <c r="J2085" s="328">
        <v>685233</v>
      </c>
    </row>
    <row r="2086" spans="2:10" ht="24" thickBot="1">
      <c r="B2086" s="430">
        <v>21020327</v>
      </c>
      <c r="C2086" s="164" t="s">
        <v>643</v>
      </c>
      <c r="D2086" s="431"/>
      <c r="E2086" s="496">
        <v>31922905</v>
      </c>
      <c r="F2086" s="418" t="s">
        <v>186</v>
      </c>
      <c r="G2086" s="408">
        <v>200119.3</v>
      </c>
      <c r="H2086" s="328">
        <v>296120</v>
      </c>
      <c r="I2086" s="408">
        <v>246766</v>
      </c>
      <c r="J2086" s="328">
        <v>321200</v>
      </c>
    </row>
    <row r="2087" spans="2:10" ht="23.4">
      <c r="B2087" s="430">
        <v>21020328</v>
      </c>
      <c r="C2087" s="164" t="s">
        <v>643</v>
      </c>
      <c r="D2087" s="431"/>
      <c r="E2087" s="496">
        <v>31922905</v>
      </c>
      <c r="F2087" s="418" t="s">
        <v>538</v>
      </c>
      <c r="G2087" s="408">
        <v>416200.11</v>
      </c>
      <c r="H2087" s="328">
        <v>671336.06</v>
      </c>
      <c r="I2087" s="408">
        <v>559446</v>
      </c>
      <c r="J2087" s="328">
        <v>711400</v>
      </c>
    </row>
    <row r="2088" spans="2:10" ht="24" thickBot="1">
      <c r="B2088" s="405">
        <v>21020400</v>
      </c>
      <c r="C2088" s="142"/>
      <c r="D2088" s="406"/>
      <c r="E2088" s="494"/>
      <c r="F2088" s="407" t="s">
        <v>190</v>
      </c>
      <c r="G2088" s="408"/>
      <c r="H2088" s="328"/>
      <c r="I2088" s="408"/>
      <c r="J2088" s="328"/>
    </row>
    <row r="2089" spans="2:10" ht="24" thickBot="1">
      <c r="B2089" s="430">
        <v>21020412</v>
      </c>
      <c r="C2089" s="164" t="s">
        <v>643</v>
      </c>
      <c r="D2089" s="431"/>
      <c r="E2089" s="496">
        <v>31922905</v>
      </c>
      <c r="F2089" s="418" t="s">
        <v>919</v>
      </c>
      <c r="G2089" s="408"/>
      <c r="H2089" s="328"/>
      <c r="I2089" s="408"/>
      <c r="J2089" s="328"/>
    </row>
    <row r="2090" spans="2:10" ht="24" thickBot="1">
      <c r="B2090" s="430">
        <v>21020420</v>
      </c>
      <c r="C2090" s="164" t="s">
        <v>643</v>
      </c>
      <c r="D2090" s="431"/>
      <c r="E2090" s="496">
        <v>31922905</v>
      </c>
      <c r="F2090" s="418" t="s">
        <v>795</v>
      </c>
      <c r="G2090" s="408">
        <v>319216.7</v>
      </c>
      <c r="H2090" s="328">
        <v>449841.7</v>
      </c>
      <c r="I2090" s="408">
        <v>374867</v>
      </c>
      <c r="J2090" s="328">
        <v>482300</v>
      </c>
    </row>
    <row r="2091" spans="2:10" ht="24" thickBot="1">
      <c r="B2091" s="430">
        <v>21020427</v>
      </c>
      <c r="C2091" s="164" t="s">
        <v>643</v>
      </c>
      <c r="D2091" s="431"/>
      <c r="E2091" s="496">
        <v>31922905</v>
      </c>
      <c r="F2091" s="418" t="s">
        <v>186</v>
      </c>
      <c r="G2091" s="408">
        <v>94300.11</v>
      </c>
      <c r="H2091" s="328">
        <v>125290</v>
      </c>
      <c r="I2091" s="408">
        <v>104408</v>
      </c>
      <c r="J2091" s="328">
        <v>156900</v>
      </c>
    </row>
    <row r="2092" spans="2:10" ht="23.4">
      <c r="B2092" s="430">
        <v>21020428</v>
      </c>
      <c r="C2092" s="164" t="s">
        <v>643</v>
      </c>
      <c r="D2092" s="431"/>
      <c r="E2092" s="496">
        <v>31922905</v>
      </c>
      <c r="F2092" s="418" t="s">
        <v>187</v>
      </c>
      <c r="G2092" s="408">
        <v>1002111.3</v>
      </c>
      <c r="H2092" s="328">
        <v>2060638.8</v>
      </c>
      <c r="I2092" s="408">
        <v>1717198</v>
      </c>
      <c r="J2092" s="328">
        <v>2330400</v>
      </c>
    </row>
    <row r="2093" spans="2:10" ht="24" thickBot="1">
      <c r="B2093" s="405">
        <v>21020500</v>
      </c>
      <c r="C2093" s="142"/>
      <c r="D2093" s="406"/>
      <c r="E2093" s="494"/>
      <c r="F2093" s="407" t="s">
        <v>191</v>
      </c>
      <c r="G2093" s="408"/>
      <c r="H2093" s="328"/>
      <c r="I2093" s="408"/>
      <c r="J2093" s="328"/>
    </row>
    <row r="2094" spans="2:10" ht="24" thickBot="1">
      <c r="B2094" s="409">
        <v>21020512</v>
      </c>
      <c r="C2094" s="164" t="s">
        <v>643</v>
      </c>
      <c r="D2094" s="410"/>
      <c r="E2094" s="496">
        <v>31922905</v>
      </c>
      <c r="F2094" s="418" t="s">
        <v>180</v>
      </c>
      <c r="G2094" s="408"/>
      <c r="H2094" s="328"/>
      <c r="I2094" s="408"/>
      <c r="J2094" s="328"/>
    </row>
    <row r="2095" spans="2:10" ht="24" thickBot="1">
      <c r="B2095" s="430">
        <v>21020420</v>
      </c>
      <c r="C2095" s="164" t="s">
        <v>643</v>
      </c>
      <c r="D2095" s="431"/>
      <c r="E2095" s="496">
        <v>31922905</v>
      </c>
      <c r="F2095" s="433" t="s">
        <v>713</v>
      </c>
      <c r="G2095" s="408"/>
      <c r="H2095" s="328"/>
      <c r="I2095" s="408"/>
      <c r="J2095" s="328"/>
    </row>
    <row r="2096" spans="2:10" ht="24" thickBot="1">
      <c r="B2096" s="409">
        <v>21020527</v>
      </c>
      <c r="C2096" s="164" t="s">
        <v>643</v>
      </c>
      <c r="D2096" s="410"/>
      <c r="E2096" s="496">
        <v>31922905</v>
      </c>
      <c r="F2096" s="418" t="s">
        <v>186</v>
      </c>
      <c r="G2096" s="408"/>
      <c r="H2096" s="328"/>
      <c r="I2096" s="408"/>
      <c r="J2096" s="328"/>
    </row>
    <row r="2097" spans="2:10" ht="23.4">
      <c r="B2097" s="409">
        <v>21020528</v>
      </c>
      <c r="C2097" s="164" t="s">
        <v>643</v>
      </c>
      <c r="D2097" s="410"/>
      <c r="E2097" s="496">
        <v>31922905</v>
      </c>
      <c r="F2097" s="418" t="s">
        <v>187</v>
      </c>
      <c r="G2097" s="408"/>
      <c r="H2097" s="328"/>
      <c r="I2097" s="408"/>
      <c r="J2097" s="328"/>
    </row>
    <row r="2098" spans="2:10" ht="24" thickBot="1">
      <c r="B2098" s="434">
        <v>21020600</v>
      </c>
      <c r="C2098" s="145"/>
      <c r="D2098" s="435"/>
      <c r="E2098" s="497"/>
      <c r="F2098" s="407" t="s">
        <v>192</v>
      </c>
      <c r="G2098" s="408"/>
      <c r="H2098" s="328"/>
      <c r="I2098" s="408"/>
      <c r="J2098" s="328"/>
    </row>
    <row r="2099" spans="2:10" ht="23.4">
      <c r="B2099" s="409">
        <v>21020605</v>
      </c>
      <c r="C2099" s="164" t="s">
        <v>643</v>
      </c>
      <c r="D2099" s="410"/>
      <c r="E2099" s="496">
        <v>31922905</v>
      </c>
      <c r="F2099" s="411" t="s">
        <v>195</v>
      </c>
      <c r="G2099" s="408"/>
      <c r="H2099" s="328"/>
      <c r="I2099" s="408"/>
      <c r="J2099" s="328"/>
    </row>
    <row r="2100" spans="2:10" ht="23.4">
      <c r="B2100" s="412">
        <v>22020000</v>
      </c>
      <c r="C2100" s="146"/>
      <c r="D2100" s="413"/>
      <c r="E2100" s="498"/>
      <c r="F2100" s="414" t="s">
        <v>200</v>
      </c>
      <c r="G2100" s="408"/>
      <c r="H2100" s="328"/>
      <c r="I2100" s="408"/>
      <c r="J2100" s="328"/>
    </row>
    <row r="2101" spans="2:10" ht="24" thickBot="1">
      <c r="B2101" s="412">
        <v>22020100</v>
      </c>
      <c r="C2101" s="146"/>
      <c r="D2101" s="413"/>
      <c r="E2101" s="498"/>
      <c r="F2101" s="414" t="s">
        <v>201</v>
      </c>
      <c r="G2101" s="408"/>
      <c r="H2101" s="328"/>
      <c r="I2101" s="408"/>
      <c r="J2101" s="328"/>
    </row>
    <row r="2102" spans="2:10" ht="24" thickBot="1">
      <c r="B2102" s="84">
        <v>22020101</v>
      </c>
      <c r="C2102" s="164" t="s">
        <v>643</v>
      </c>
      <c r="D2102" s="312"/>
      <c r="E2102" s="496">
        <v>31922905</v>
      </c>
      <c r="F2102" s="305" t="s">
        <v>202</v>
      </c>
      <c r="G2102" s="310"/>
      <c r="H2102" s="328"/>
      <c r="I2102" s="310"/>
      <c r="J2102" s="328"/>
    </row>
    <row r="2103" spans="2:10" ht="24" thickBot="1">
      <c r="B2103" s="84">
        <v>22020102</v>
      </c>
      <c r="C2103" s="164" t="s">
        <v>643</v>
      </c>
      <c r="D2103" s="312"/>
      <c r="E2103" s="496">
        <v>31922905</v>
      </c>
      <c r="F2103" s="305" t="s">
        <v>203</v>
      </c>
      <c r="G2103" s="310">
        <v>800000</v>
      </c>
      <c r="H2103" s="328">
        <v>1000000</v>
      </c>
      <c r="I2103" s="310">
        <v>833333</v>
      </c>
      <c r="J2103" s="328">
        <v>1000000</v>
      </c>
    </row>
    <row r="2104" spans="2:10" ht="24" thickBot="1">
      <c r="B2104" s="84">
        <v>22020103</v>
      </c>
      <c r="C2104" s="164" t="s">
        <v>643</v>
      </c>
      <c r="D2104" s="312"/>
      <c r="E2104" s="496">
        <v>31922905</v>
      </c>
      <c r="F2104" s="305" t="s">
        <v>204</v>
      </c>
      <c r="G2104" s="309"/>
      <c r="H2104" s="328"/>
      <c r="I2104" s="309"/>
      <c r="J2104" s="328"/>
    </row>
    <row r="2105" spans="2:10" ht="23.4">
      <c r="B2105" s="84">
        <v>22020104</v>
      </c>
      <c r="C2105" s="164" t="s">
        <v>643</v>
      </c>
      <c r="D2105" s="312"/>
      <c r="E2105" s="496">
        <v>31922905</v>
      </c>
      <c r="F2105" s="305" t="s">
        <v>205</v>
      </c>
      <c r="G2105" s="309"/>
      <c r="H2105" s="328"/>
      <c r="I2105" s="309"/>
      <c r="J2105" s="328"/>
    </row>
    <row r="2106" spans="2:10" ht="24" thickBot="1">
      <c r="B2106" s="412">
        <v>22020300</v>
      </c>
      <c r="C2106" s="146"/>
      <c r="D2106" s="413"/>
      <c r="E2106" s="498"/>
      <c r="F2106" s="414" t="s">
        <v>209</v>
      </c>
      <c r="G2106" s="408"/>
      <c r="H2106" s="328"/>
      <c r="I2106" s="408"/>
      <c r="J2106" s="328"/>
    </row>
    <row r="2107" spans="2:10" ht="24" thickBot="1">
      <c r="B2107" s="415">
        <v>22020307</v>
      </c>
      <c r="C2107" s="164" t="s">
        <v>643</v>
      </c>
      <c r="D2107" s="416"/>
      <c r="E2107" s="496">
        <v>31922905</v>
      </c>
      <c r="F2107" s="417" t="s">
        <v>491</v>
      </c>
      <c r="G2107" s="408"/>
      <c r="H2107" s="328"/>
      <c r="I2107" s="408"/>
      <c r="J2107" s="328"/>
    </row>
    <row r="2108" spans="2:10" ht="24" thickBot="1">
      <c r="B2108" s="415">
        <v>22020309</v>
      </c>
      <c r="C2108" s="164" t="s">
        <v>643</v>
      </c>
      <c r="D2108" s="416"/>
      <c r="E2108" s="496">
        <v>31922905</v>
      </c>
      <c r="F2108" s="417" t="s">
        <v>215</v>
      </c>
      <c r="G2108" s="408"/>
      <c r="H2108" s="328">
        <v>1000000</v>
      </c>
      <c r="I2108" s="408">
        <v>800000</v>
      </c>
      <c r="J2108" s="328">
        <v>2000000</v>
      </c>
    </row>
    <row r="2109" spans="2:10" ht="44.4">
      <c r="B2109" s="415">
        <v>22020313</v>
      </c>
      <c r="C2109" s="164" t="s">
        <v>643</v>
      </c>
      <c r="D2109" s="416"/>
      <c r="E2109" s="496">
        <v>31922905</v>
      </c>
      <c r="F2109" s="417" t="s">
        <v>859</v>
      </c>
      <c r="G2109" s="408">
        <v>2000000</v>
      </c>
      <c r="H2109" s="328">
        <v>3000000</v>
      </c>
      <c r="I2109" s="408">
        <v>2500000</v>
      </c>
      <c r="J2109" s="328">
        <v>3000000</v>
      </c>
    </row>
    <row r="2110" spans="2:10" ht="24" thickBot="1">
      <c r="B2110" s="412">
        <v>22020500</v>
      </c>
      <c r="C2110" s="146"/>
      <c r="D2110" s="413"/>
      <c r="E2110" s="498"/>
      <c r="F2110" s="414" t="s">
        <v>492</v>
      </c>
      <c r="G2110" s="408"/>
      <c r="H2110" s="328"/>
      <c r="I2110" s="408"/>
      <c r="J2110" s="328"/>
    </row>
    <row r="2111" spans="2:10" ht="23.4">
      <c r="B2111" s="415">
        <v>22020501</v>
      </c>
      <c r="C2111" s="164" t="s">
        <v>643</v>
      </c>
      <c r="D2111" s="416"/>
      <c r="E2111" s="496">
        <v>31922905</v>
      </c>
      <c r="F2111" s="417" t="s">
        <v>493</v>
      </c>
      <c r="G2111" s="408">
        <v>2100000</v>
      </c>
      <c r="H2111" s="328">
        <v>3000000</v>
      </c>
      <c r="I2111" s="408">
        <v>2100000</v>
      </c>
      <c r="J2111" s="328">
        <v>3000000</v>
      </c>
    </row>
    <row r="2112" spans="2:10" ht="24" thickBot="1">
      <c r="B2112" s="412">
        <v>22020600</v>
      </c>
      <c r="C2112" s="146"/>
      <c r="D2112" s="413"/>
      <c r="E2112" s="498"/>
      <c r="F2112" s="414" t="s">
        <v>228</v>
      </c>
      <c r="G2112" s="408"/>
      <c r="H2112" s="328"/>
      <c r="I2112" s="408"/>
      <c r="J2112" s="328"/>
    </row>
    <row r="2113" spans="2:10" ht="23.4">
      <c r="B2113" s="415">
        <v>22020605</v>
      </c>
      <c r="C2113" s="164" t="s">
        <v>643</v>
      </c>
      <c r="D2113" s="416"/>
      <c r="E2113" s="496">
        <v>31922905</v>
      </c>
      <c r="F2113" s="417" t="s">
        <v>494</v>
      </c>
      <c r="G2113" s="408">
        <v>10200000</v>
      </c>
      <c r="H2113" s="328">
        <v>17800000</v>
      </c>
      <c r="I2113" s="408">
        <v>14833334</v>
      </c>
      <c r="J2113" s="328">
        <v>30000000</v>
      </c>
    </row>
    <row r="2114" spans="2:10" ht="45" thickBot="1">
      <c r="B2114" s="412">
        <v>22020700</v>
      </c>
      <c r="C2114" s="146"/>
      <c r="D2114" s="413"/>
      <c r="E2114" s="498"/>
      <c r="F2114" s="414" t="s">
        <v>495</v>
      </c>
      <c r="G2114" s="408"/>
      <c r="H2114" s="328"/>
      <c r="I2114" s="408"/>
      <c r="J2114" s="328"/>
    </row>
    <row r="2115" spans="2:10" ht="23.4">
      <c r="B2115" s="415">
        <v>22020710</v>
      </c>
      <c r="C2115" s="164" t="s">
        <v>643</v>
      </c>
      <c r="D2115" s="416"/>
      <c r="E2115" s="496">
        <v>31922905</v>
      </c>
      <c r="F2115" s="417" t="s">
        <v>441</v>
      </c>
      <c r="G2115" s="408">
        <v>5980000</v>
      </c>
      <c r="H2115" s="328"/>
      <c r="I2115" s="408"/>
      <c r="J2115" s="328"/>
    </row>
    <row r="2116" spans="2:10" ht="24" thickBot="1">
      <c r="B2116" s="412">
        <v>22021000</v>
      </c>
      <c r="C2116" s="146"/>
      <c r="D2116" s="413"/>
      <c r="E2116" s="498"/>
      <c r="F2116" s="414" t="s">
        <v>245</v>
      </c>
      <c r="G2116" s="408"/>
      <c r="H2116" s="328"/>
      <c r="I2116" s="408"/>
      <c r="J2116" s="328"/>
    </row>
    <row r="2117" spans="2:10" ht="66.599999999999994">
      <c r="B2117" s="415">
        <v>22021017</v>
      </c>
      <c r="C2117" s="164" t="s">
        <v>643</v>
      </c>
      <c r="D2117" s="416"/>
      <c r="E2117" s="496">
        <v>31922905</v>
      </c>
      <c r="F2117" s="418" t="s">
        <v>851</v>
      </c>
      <c r="G2117" s="408">
        <v>37600000</v>
      </c>
      <c r="H2117" s="328">
        <v>51200000</v>
      </c>
      <c r="I2117" s="408">
        <v>42666667</v>
      </c>
      <c r="J2117" s="328">
        <v>70000000</v>
      </c>
    </row>
    <row r="2118" spans="2:10" ht="23.4">
      <c r="B2118" s="412"/>
      <c r="C2118" s="146"/>
      <c r="D2118" s="413"/>
      <c r="E2118" s="498"/>
      <c r="F2118" s="414" t="s">
        <v>161</v>
      </c>
      <c r="G2118" s="419">
        <f>SUM(G2078:G2099)</f>
        <v>20257391.859999999</v>
      </c>
      <c r="H2118" s="419">
        <f>SUM(H2078:H2099)</f>
        <v>29168468.66</v>
      </c>
      <c r="I2118" s="419">
        <v>24307062</v>
      </c>
      <c r="J2118" s="419">
        <v>31040451</v>
      </c>
    </row>
    <row r="2119" spans="2:10" ht="24" thickBot="1">
      <c r="B2119" s="420"/>
      <c r="C2119" s="137"/>
      <c r="D2119" s="421"/>
      <c r="E2119" s="491"/>
      <c r="F2119" s="422" t="s">
        <v>200</v>
      </c>
      <c r="G2119" s="423">
        <f>SUM(G2102:G2117)</f>
        <v>58680000</v>
      </c>
      <c r="H2119" s="423">
        <f>SUM(H2102:H2117)</f>
        <v>77000000</v>
      </c>
      <c r="I2119" s="423">
        <f>SUM(I2102:I2117)</f>
        <v>63733334</v>
      </c>
      <c r="J2119" s="423">
        <f>SUM(J2102:J2117)</f>
        <v>109000000</v>
      </c>
    </row>
    <row r="2120" spans="2:10" ht="24" thickBot="1">
      <c r="B2120" s="232"/>
      <c r="C2120" s="201"/>
      <c r="D2120" s="424"/>
      <c r="E2120" s="530"/>
      <c r="F2120" s="436" t="s">
        <v>292</v>
      </c>
      <c r="G2120" s="426">
        <f>G2118+G2119</f>
        <v>78937391.859999999</v>
      </c>
      <c r="H2120" s="426">
        <f>H2118+H2119</f>
        <v>106168468.66</v>
      </c>
      <c r="I2120" s="426">
        <v>88040396</v>
      </c>
      <c r="J2120" s="426">
        <v>140040451</v>
      </c>
    </row>
    <row r="2121" spans="2:10" ht="27" customHeight="1">
      <c r="B2121" s="721" t="s">
        <v>786</v>
      </c>
      <c r="C2121" s="722"/>
      <c r="D2121" s="722"/>
      <c r="E2121" s="722"/>
      <c r="F2121" s="722"/>
      <c r="G2121" s="722"/>
      <c r="H2121" s="722"/>
      <c r="I2121" s="722"/>
      <c r="J2121" s="723"/>
    </row>
    <row r="2122" spans="2:10" ht="22.2">
      <c r="B2122" s="718" t="s">
        <v>479</v>
      </c>
      <c r="C2122" s="719"/>
      <c r="D2122" s="719"/>
      <c r="E2122" s="719"/>
      <c r="F2122" s="719"/>
      <c r="G2122" s="719"/>
      <c r="H2122" s="719"/>
      <c r="I2122" s="719"/>
      <c r="J2122" s="720"/>
    </row>
    <row r="2123" spans="2:10" ht="29.4" customHeight="1">
      <c r="B2123" s="718" t="s">
        <v>987</v>
      </c>
      <c r="C2123" s="719"/>
      <c r="D2123" s="719"/>
      <c r="E2123" s="719"/>
      <c r="F2123" s="719"/>
      <c r="G2123" s="719"/>
      <c r="H2123" s="719"/>
      <c r="I2123" s="719"/>
      <c r="J2123" s="720"/>
    </row>
    <row r="2124" spans="2:10" ht="18.75" customHeight="1" thickBot="1">
      <c r="B2124" s="724" t="s">
        <v>273</v>
      </c>
      <c r="C2124" s="724"/>
      <c r="D2124" s="724"/>
      <c r="E2124" s="724"/>
      <c r="F2124" s="724"/>
      <c r="G2124" s="724"/>
      <c r="H2124" s="724"/>
      <c r="I2124" s="724"/>
      <c r="J2124" s="724"/>
    </row>
    <row r="2125" spans="2:10" ht="22.8" thickBot="1">
      <c r="B2125" s="731" t="s">
        <v>827</v>
      </c>
      <c r="C2125" s="732"/>
      <c r="D2125" s="732"/>
      <c r="E2125" s="732"/>
      <c r="F2125" s="732"/>
      <c r="G2125" s="732"/>
      <c r="H2125" s="732"/>
      <c r="I2125" s="732"/>
      <c r="J2125" s="733"/>
    </row>
    <row r="2126" spans="2:10" s="52" customFormat="1" ht="70.8" thickBot="1">
      <c r="B2126" s="20" t="s">
        <v>459</v>
      </c>
      <c r="C2126" s="128" t="s">
        <v>455</v>
      </c>
      <c r="D2126" s="99" t="s">
        <v>451</v>
      </c>
      <c r="E2126" s="487" t="s">
        <v>454</v>
      </c>
      <c r="F2126" s="100" t="s">
        <v>1</v>
      </c>
      <c r="G2126" s="20" t="s">
        <v>936</v>
      </c>
      <c r="H2126" s="20" t="s">
        <v>935</v>
      </c>
      <c r="I2126" s="20" t="s">
        <v>934</v>
      </c>
      <c r="J2126" s="20" t="s">
        <v>988</v>
      </c>
    </row>
    <row r="2127" spans="2:10" ht="23.4">
      <c r="B2127" s="405">
        <v>20000000</v>
      </c>
      <c r="C2127" s="142"/>
      <c r="D2127" s="406"/>
      <c r="E2127" s="494"/>
      <c r="F2127" s="407" t="s">
        <v>160</v>
      </c>
      <c r="G2127" s="437"/>
      <c r="H2127" s="437"/>
      <c r="I2127" s="437"/>
      <c r="J2127" s="438"/>
    </row>
    <row r="2128" spans="2:10" ht="23.4">
      <c r="B2128" s="405">
        <v>21000000</v>
      </c>
      <c r="C2128" s="142"/>
      <c r="D2128" s="406"/>
      <c r="E2128" s="494"/>
      <c r="F2128" s="407" t="s">
        <v>161</v>
      </c>
      <c r="G2128" s="437"/>
      <c r="H2128" s="437"/>
      <c r="I2128" s="437"/>
      <c r="J2128" s="438"/>
    </row>
    <row r="2129" spans="2:10" ht="24" thickBot="1">
      <c r="B2129" s="405">
        <v>21010000</v>
      </c>
      <c r="C2129" s="142"/>
      <c r="D2129" s="406"/>
      <c r="E2129" s="494"/>
      <c r="F2129" s="407" t="s">
        <v>162</v>
      </c>
      <c r="G2129" s="437"/>
      <c r="H2129" s="437"/>
      <c r="I2129" s="437"/>
      <c r="J2129" s="438"/>
    </row>
    <row r="2130" spans="2:10" ht="24" thickBot="1">
      <c r="B2130" s="430">
        <v>21010103</v>
      </c>
      <c r="C2130" s="164" t="s">
        <v>643</v>
      </c>
      <c r="D2130" s="431"/>
      <c r="E2130" s="496">
        <v>31922905</v>
      </c>
      <c r="F2130" s="411" t="s">
        <v>164</v>
      </c>
      <c r="G2130" s="439"/>
      <c r="H2130" s="439"/>
      <c r="I2130" s="408"/>
      <c r="J2130" s="328"/>
    </row>
    <row r="2131" spans="2:10" ht="24" thickBot="1">
      <c r="B2131" s="430">
        <v>21010104</v>
      </c>
      <c r="C2131" s="164" t="s">
        <v>643</v>
      </c>
      <c r="D2131" s="431"/>
      <c r="E2131" s="496">
        <v>31922905</v>
      </c>
      <c r="F2131" s="411" t="s">
        <v>165</v>
      </c>
      <c r="G2131" s="328"/>
      <c r="H2131" s="328"/>
      <c r="I2131" s="408"/>
      <c r="J2131" s="328"/>
    </row>
    <row r="2132" spans="2:10" ht="24" thickBot="1">
      <c r="B2132" s="430">
        <v>21010105</v>
      </c>
      <c r="C2132" s="164" t="s">
        <v>643</v>
      </c>
      <c r="D2132" s="431"/>
      <c r="E2132" s="496">
        <v>31922905</v>
      </c>
      <c r="F2132" s="411" t="s">
        <v>166</v>
      </c>
      <c r="G2132" s="439"/>
      <c r="H2132" s="439"/>
      <c r="I2132" s="408"/>
      <c r="J2132" s="328"/>
    </row>
    <row r="2133" spans="2:10" ht="24" thickBot="1">
      <c r="B2133" s="221">
        <v>21010106</v>
      </c>
      <c r="C2133" s="164" t="s">
        <v>643</v>
      </c>
      <c r="D2133" s="25"/>
      <c r="E2133" s="496">
        <v>31922905</v>
      </c>
      <c r="F2133" s="49" t="s">
        <v>167</v>
      </c>
      <c r="G2133" s="439"/>
      <c r="H2133" s="439"/>
      <c r="I2133" s="408"/>
      <c r="J2133" s="328"/>
    </row>
    <row r="2134" spans="2:10" ht="23.4">
      <c r="B2134" s="240"/>
      <c r="C2134" s="164" t="s">
        <v>643</v>
      </c>
      <c r="D2134" s="25"/>
      <c r="E2134" s="496">
        <v>31922905</v>
      </c>
      <c r="F2134" s="53" t="s">
        <v>679</v>
      </c>
      <c r="G2134" s="328"/>
      <c r="H2134" s="328"/>
      <c r="I2134" s="408"/>
      <c r="J2134" s="328"/>
    </row>
    <row r="2135" spans="2:10" ht="23.4">
      <c r="B2135" s="405">
        <v>21020000</v>
      </c>
      <c r="C2135" s="142"/>
      <c r="D2135" s="406"/>
      <c r="E2135" s="494"/>
      <c r="F2135" s="407" t="s">
        <v>173</v>
      </c>
      <c r="G2135" s="408"/>
      <c r="H2135" s="408"/>
      <c r="I2135" s="408"/>
      <c r="J2135" s="328"/>
    </row>
    <row r="2136" spans="2:10" ht="45" thickBot="1">
      <c r="B2136" s="405">
        <v>21020300</v>
      </c>
      <c r="C2136" s="142"/>
      <c r="D2136" s="406"/>
      <c r="E2136" s="494"/>
      <c r="F2136" s="407" t="s">
        <v>189</v>
      </c>
      <c r="G2136" s="439"/>
      <c r="H2136" s="439"/>
      <c r="I2136" s="408"/>
      <c r="J2136" s="328"/>
    </row>
    <row r="2137" spans="2:10" ht="24" thickBot="1">
      <c r="B2137" s="430">
        <v>21020312</v>
      </c>
      <c r="C2137" s="164" t="s">
        <v>643</v>
      </c>
      <c r="D2137" s="431"/>
      <c r="E2137" s="496">
        <v>31922905</v>
      </c>
      <c r="F2137" s="418" t="s">
        <v>180</v>
      </c>
      <c r="G2137" s="439"/>
      <c r="H2137" s="439"/>
      <c r="I2137" s="408"/>
      <c r="J2137" s="328"/>
    </row>
    <row r="2138" spans="2:10" ht="24" thickBot="1">
      <c r="B2138" s="430">
        <v>21020320</v>
      </c>
      <c r="C2138" s="164" t="s">
        <v>643</v>
      </c>
      <c r="D2138" s="431"/>
      <c r="E2138" s="496">
        <v>31922905</v>
      </c>
      <c r="F2138" s="418" t="s">
        <v>810</v>
      </c>
      <c r="G2138" s="439"/>
      <c r="H2138" s="439"/>
      <c r="I2138" s="408"/>
      <c r="J2138" s="328"/>
    </row>
    <row r="2139" spans="2:10" ht="24" thickBot="1">
      <c r="B2139" s="430">
        <v>21020327</v>
      </c>
      <c r="C2139" s="164" t="s">
        <v>643</v>
      </c>
      <c r="D2139" s="431"/>
      <c r="E2139" s="496">
        <v>31922905</v>
      </c>
      <c r="F2139" s="418" t="s">
        <v>186</v>
      </c>
      <c r="G2139" s="439"/>
      <c r="H2139" s="439"/>
      <c r="I2139" s="408"/>
      <c r="J2139" s="328"/>
    </row>
    <row r="2140" spans="2:10" ht="23.4">
      <c r="B2140" s="430">
        <v>21020328</v>
      </c>
      <c r="C2140" s="164" t="s">
        <v>643</v>
      </c>
      <c r="D2140" s="431"/>
      <c r="E2140" s="496">
        <v>31922905</v>
      </c>
      <c r="F2140" s="418" t="s">
        <v>538</v>
      </c>
      <c r="G2140" s="439"/>
      <c r="H2140" s="439"/>
      <c r="I2140" s="408"/>
      <c r="J2140" s="328"/>
    </row>
    <row r="2141" spans="2:10" ht="24" thickBot="1">
      <c r="B2141" s="405">
        <v>21020400</v>
      </c>
      <c r="C2141" s="142"/>
      <c r="D2141" s="406"/>
      <c r="E2141" s="494"/>
      <c r="F2141" s="407" t="s">
        <v>190</v>
      </c>
      <c r="I2141" s="408"/>
      <c r="J2141" s="328"/>
    </row>
    <row r="2142" spans="2:10" ht="24" thickBot="1">
      <c r="B2142" s="430">
        <v>21020312</v>
      </c>
      <c r="C2142" s="164" t="s">
        <v>643</v>
      </c>
      <c r="D2142" s="431"/>
      <c r="E2142" s="496">
        <v>31922905</v>
      </c>
      <c r="F2142" s="418" t="s">
        <v>920</v>
      </c>
      <c r="G2142" s="408"/>
      <c r="H2142" s="408">
        <v>630000</v>
      </c>
      <c r="I2142" s="408">
        <v>472500</v>
      </c>
      <c r="J2142" s="328">
        <v>630000</v>
      </c>
    </row>
    <row r="2143" spans="2:10" ht="24" thickBot="1">
      <c r="B2143" s="430">
        <v>21020327</v>
      </c>
      <c r="C2143" s="164" t="s">
        <v>643</v>
      </c>
      <c r="D2143" s="431"/>
      <c r="E2143" s="496">
        <v>31922905</v>
      </c>
      <c r="F2143" s="418" t="s">
        <v>496</v>
      </c>
      <c r="G2143" s="439"/>
      <c r="H2143" s="439"/>
      <c r="I2143" s="408"/>
      <c r="J2143" s="328"/>
    </row>
    <row r="2144" spans="2:10" ht="23.4">
      <c r="B2144" s="430">
        <v>21020328</v>
      </c>
      <c r="C2144" s="164" t="s">
        <v>643</v>
      </c>
      <c r="D2144" s="431"/>
      <c r="E2144" s="496">
        <v>31922905</v>
      </c>
      <c r="F2144" s="418" t="s">
        <v>497</v>
      </c>
      <c r="G2144" s="439"/>
      <c r="H2144" s="439"/>
      <c r="I2144" s="408"/>
      <c r="J2144" s="328"/>
    </row>
    <row r="2145" spans="2:10" ht="24" thickBot="1">
      <c r="B2145" s="405">
        <v>21020400</v>
      </c>
      <c r="C2145" s="142"/>
      <c r="D2145" s="406"/>
      <c r="E2145" s="494"/>
      <c r="F2145" s="407" t="s">
        <v>190</v>
      </c>
      <c r="G2145" s="439"/>
      <c r="H2145" s="439"/>
      <c r="I2145" s="408"/>
      <c r="J2145" s="328"/>
    </row>
    <row r="2146" spans="2:10" ht="24" thickBot="1">
      <c r="B2146" s="430">
        <v>21020401</v>
      </c>
      <c r="C2146" s="164" t="s">
        <v>643</v>
      </c>
      <c r="D2146" s="431"/>
      <c r="E2146" s="496">
        <v>31922905</v>
      </c>
      <c r="F2146" s="418" t="s">
        <v>174</v>
      </c>
      <c r="G2146" s="328"/>
      <c r="H2146" s="328"/>
      <c r="I2146" s="408"/>
      <c r="J2146" s="328"/>
    </row>
    <row r="2147" spans="2:10" ht="24" thickBot="1">
      <c r="B2147" s="430">
        <v>21020402</v>
      </c>
      <c r="C2147" s="164" t="s">
        <v>643</v>
      </c>
      <c r="D2147" s="431"/>
      <c r="E2147" s="496">
        <v>31922905</v>
      </c>
      <c r="F2147" s="418" t="s">
        <v>175</v>
      </c>
      <c r="G2147" s="328"/>
      <c r="H2147" s="328"/>
      <c r="I2147" s="408"/>
      <c r="J2147" s="328"/>
    </row>
    <row r="2148" spans="2:10" ht="24" thickBot="1">
      <c r="B2148" s="430">
        <v>21020403</v>
      </c>
      <c r="C2148" s="164" t="s">
        <v>643</v>
      </c>
      <c r="D2148" s="431"/>
      <c r="E2148" s="496">
        <v>31922905</v>
      </c>
      <c r="F2148" s="418" t="s">
        <v>176</v>
      </c>
      <c r="G2148" s="328"/>
      <c r="H2148" s="328"/>
      <c r="I2148" s="408"/>
      <c r="J2148" s="328"/>
    </row>
    <row r="2149" spans="2:10" ht="24" thickBot="1">
      <c r="B2149" s="430">
        <v>21020404</v>
      </c>
      <c r="C2149" s="164" t="s">
        <v>643</v>
      </c>
      <c r="D2149" s="431"/>
      <c r="E2149" s="496">
        <v>31922905</v>
      </c>
      <c r="F2149" s="418" t="s">
        <v>177</v>
      </c>
      <c r="G2149" s="328"/>
      <c r="H2149" s="328"/>
      <c r="I2149" s="408"/>
      <c r="J2149" s="328"/>
    </row>
    <row r="2150" spans="2:10" ht="24" thickBot="1">
      <c r="B2150" s="430">
        <v>21020412</v>
      </c>
      <c r="C2150" s="164" t="s">
        <v>643</v>
      </c>
      <c r="D2150" s="431"/>
      <c r="E2150" s="496">
        <v>31922905</v>
      </c>
      <c r="F2150" s="418" t="s">
        <v>180</v>
      </c>
      <c r="G2150" s="328"/>
      <c r="H2150" s="328"/>
      <c r="I2150" s="408"/>
      <c r="J2150" s="328"/>
    </row>
    <row r="2151" spans="2:10" ht="23.4">
      <c r="B2151" s="430">
        <v>21020415</v>
      </c>
      <c r="C2151" s="164" t="s">
        <v>643</v>
      </c>
      <c r="D2151" s="431"/>
      <c r="E2151" s="496">
        <v>31922905</v>
      </c>
      <c r="F2151" s="418" t="s">
        <v>183</v>
      </c>
      <c r="G2151" s="328"/>
      <c r="H2151" s="328"/>
      <c r="I2151" s="408"/>
      <c r="J2151" s="328"/>
    </row>
    <row r="2152" spans="2:10" ht="24" thickBot="1">
      <c r="B2152" s="434">
        <v>21020600</v>
      </c>
      <c r="C2152" s="145"/>
      <c r="D2152" s="435"/>
      <c r="E2152" s="497"/>
      <c r="F2152" s="407" t="s">
        <v>192</v>
      </c>
      <c r="G2152" s="328"/>
      <c r="H2152" s="328"/>
      <c r="I2152" s="408"/>
      <c r="J2152" s="328"/>
    </row>
    <row r="2153" spans="2:10" ht="23.4">
      <c r="B2153" s="409">
        <v>21020605</v>
      </c>
      <c r="C2153" s="164" t="s">
        <v>643</v>
      </c>
      <c r="D2153" s="410"/>
      <c r="E2153" s="496">
        <v>31922905</v>
      </c>
      <c r="F2153" s="411" t="s">
        <v>195</v>
      </c>
      <c r="G2153" s="440"/>
      <c r="H2153" s="440"/>
      <c r="I2153" s="408"/>
      <c r="J2153" s="328"/>
    </row>
    <row r="2154" spans="2:10" ht="23.4">
      <c r="B2154" s="412">
        <v>22020000</v>
      </c>
      <c r="C2154" s="146"/>
      <c r="D2154" s="413"/>
      <c r="E2154" s="498"/>
      <c r="F2154" s="414" t="s">
        <v>200</v>
      </c>
      <c r="G2154" s="440"/>
      <c r="H2154" s="440"/>
      <c r="I2154" s="408"/>
      <c r="J2154" s="328"/>
    </row>
    <row r="2155" spans="2:10" ht="24" thickBot="1">
      <c r="B2155" s="412">
        <v>22020100</v>
      </c>
      <c r="C2155" s="146"/>
      <c r="D2155" s="413"/>
      <c r="E2155" s="498"/>
      <c r="F2155" s="414" t="s">
        <v>201</v>
      </c>
      <c r="G2155" s="440"/>
      <c r="H2155" s="440"/>
      <c r="I2155" s="408"/>
      <c r="J2155" s="328"/>
    </row>
    <row r="2156" spans="2:10" ht="24" thickBot="1">
      <c r="B2156" s="84">
        <v>22020101</v>
      </c>
      <c r="C2156" s="164" t="s">
        <v>643</v>
      </c>
      <c r="D2156" s="312"/>
      <c r="E2156" s="496">
        <v>31922905</v>
      </c>
      <c r="F2156" s="305" t="s">
        <v>202</v>
      </c>
      <c r="G2156" s="309"/>
      <c r="H2156" s="309"/>
      <c r="I2156" s="309"/>
      <c r="J2156" s="328"/>
    </row>
    <row r="2157" spans="2:10" ht="24" thickBot="1">
      <c r="B2157" s="84">
        <v>22020102</v>
      </c>
      <c r="C2157" s="164" t="s">
        <v>643</v>
      </c>
      <c r="D2157" s="312"/>
      <c r="E2157" s="496">
        <v>31922905</v>
      </c>
      <c r="F2157" s="305" t="s">
        <v>203</v>
      </c>
      <c r="G2157" s="323">
        <v>1666667.67</v>
      </c>
      <c r="H2157" s="328">
        <v>2000000</v>
      </c>
      <c r="I2157" s="323">
        <v>1500000</v>
      </c>
      <c r="J2157" s="328">
        <v>3000000</v>
      </c>
    </row>
    <row r="2158" spans="2:10" ht="24" thickBot="1">
      <c r="B2158" s="84">
        <v>22020103</v>
      </c>
      <c r="C2158" s="164" t="s">
        <v>643</v>
      </c>
      <c r="D2158" s="312"/>
      <c r="E2158" s="496">
        <v>31922905</v>
      </c>
      <c r="F2158" s="305" t="s">
        <v>204</v>
      </c>
      <c r="G2158" s="309"/>
      <c r="H2158" s="328"/>
      <c r="I2158" s="309"/>
      <c r="J2158" s="328"/>
    </row>
    <row r="2159" spans="2:10" ht="23.4">
      <c r="B2159" s="84">
        <v>22020104</v>
      </c>
      <c r="C2159" s="164" t="s">
        <v>643</v>
      </c>
      <c r="D2159" s="312"/>
      <c r="E2159" s="496">
        <v>31922905</v>
      </c>
      <c r="F2159" s="305" t="s">
        <v>205</v>
      </c>
      <c r="G2159" s="309"/>
      <c r="H2159" s="328"/>
      <c r="I2159" s="309"/>
      <c r="J2159" s="328"/>
    </row>
    <row r="2160" spans="2:10" ht="24" thickBot="1">
      <c r="B2160" s="412">
        <v>22020300</v>
      </c>
      <c r="C2160" s="146"/>
      <c r="D2160" s="413"/>
      <c r="E2160" s="498"/>
      <c r="F2160" s="414" t="s">
        <v>209</v>
      </c>
      <c r="G2160" s="408"/>
      <c r="H2160" s="328"/>
      <c r="I2160" s="408"/>
      <c r="J2160" s="328"/>
    </row>
    <row r="2161" spans="2:10" ht="24" thickBot="1">
      <c r="B2161" s="415">
        <v>22020307</v>
      </c>
      <c r="C2161" s="164" t="s">
        <v>643</v>
      </c>
      <c r="D2161" s="416"/>
      <c r="E2161" s="496">
        <v>31922905</v>
      </c>
      <c r="F2161" s="417" t="s">
        <v>491</v>
      </c>
      <c r="G2161" s="408"/>
      <c r="H2161" s="328"/>
      <c r="I2161" s="408"/>
      <c r="J2161" s="328"/>
    </row>
    <row r="2162" spans="2:10" ht="24" thickBot="1">
      <c r="B2162" s="415">
        <v>22020309</v>
      </c>
      <c r="C2162" s="164" t="s">
        <v>643</v>
      </c>
      <c r="D2162" s="416"/>
      <c r="E2162" s="496">
        <v>31922905</v>
      </c>
      <c r="F2162" s="417" t="s">
        <v>215</v>
      </c>
      <c r="G2162" s="408"/>
      <c r="H2162" s="328"/>
      <c r="I2162" s="408"/>
      <c r="J2162" s="328"/>
    </row>
    <row r="2163" spans="2:10" ht="23.4">
      <c r="B2163" s="415">
        <v>22020313</v>
      </c>
      <c r="C2163" s="164" t="s">
        <v>643</v>
      </c>
      <c r="D2163" s="416"/>
      <c r="E2163" s="496">
        <v>31922905</v>
      </c>
      <c r="F2163" s="417" t="s">
        <v>218</v>
      </c>
      <c r="G2163" s="408">
        <v>833334</v>
      </c>
      <c r="H2163" s="328">
        <v>1500000</v>
      </c>
      <c r="I2163" s="408">
        <v>1125000</v>
      </c>
      <c r="J2163" s="328">
        <v>2000000</v>
      </c>
    </row>
    <row r="2164" spans="2:10" ht="24" thickBot="1">
      <c r="B2164" s="412">
        <v>22020500</v>
      </c>
      <c r="C2164" s="146"/>
      <c r="D2164" s="413"/>
      <c r="E2164" s="498"/>
      <c r="F2164" s="414" t="s">
        <v>492</v>
      </c>
      <c r="G2164" s="408"/>
      <c r="H2164" s="328"/>
      <c r="I2164" s="408"/>
      <c r="J2164" s="328"/>
    </row>
    <row r="2165" spans="2:10" ht="23.4">
      <c r="B2165" s="415">
        <v>22020501</v>
      </c>
      <c r="C2165" s="164" t="s">
        <v>643</v>
      </c>
      <c r="D2165" s="416"/>
      <c r="E2165" s="496">
        <v>31922905</v>
      </c>
      <c r="F2165" s="417" t="s">
        <v>493</v>
      </c>
      <c r="G2165" s="408"/>
      <c r="H2165" s="328"/>
      <c r="I2165" s="408"/>
      <c r="J2165" s="328"/>
    </row>
    <row r="2166" spans="2:10" ht="24" thickBot="1">
      <c r="B2166" s="412">
        <v>22020600</v>
      </c>
      <c r="C2166" s="146"/>
      <c r="D2166" s="413"/>
      <c r="E2166" s="498"/>
      <c r="F2166" s="414" t="s">
        <v>228</v>
      </c>
      <c r="G2166" s="408"/>
      <c r="H2166" s="328"/>
      <c r="I2166" s="408"/>
      <c r="J2166" s="328"/>
    </row>
    <row r="2167" spans="2:10" ht="23.4">
      <c r="B2167" s="415">
        <v>22020605</v>
      </c>
      <c r="C2167" s="164" t="s">
        <v>643</v>
      </c>
      <c r="D2167" s="416"/>
      <c r="E2167" s="496">
        <v>31922905</v>
      </c>
      <c r="F2167" s="417" t="s">
        <v>494</v>
      </c>
      <c r="G2167" s="408">
        <v>500000</v>
      </c>
      <c r="H2167" s="328">
        <v>6000000</v>
      </c>
      <c r="I2167" s="408">
        <v>4500000</v>
      </c>
      <c r="J2167" s="328">
        <v>7000000</v>
      </c>
    </row>
    <row r="2168" spans="2:10" ht="45" thickBot="1">
      <c r="B2168" s="412">
        <v>22020700</v>
      </c>
      <c r="C2168" s="146"/>
      <c r="D2168" s="413"/>
      <c r="E2168" s="498"/>
      <c r="F2168" s="414" t="s">
        <v>495</v>
      </c>
      <c r="G2168" s="408"/>
      <c r="H2168" s="328"/>
      <c r="I2168" s="408"/>
      <c r="J2168" s="328"/>
    </row>
    <row r="2169" spans="2:10" ht="23.4">
      <c r="B2169" s="415">
        <v>22020710</v>
      </c>
      <c r="C2169" s="164" t="s">
        <v>643</v>
      </c>
      <c r="D2169" s="416"/>
      <c r="E2169" s="496">
        <v>31922905</v>
      </c>
      <c r="F2169" s="417" t="s">
        <v>441</v>
      </c>
      <c r="G2169" s="408">
        <v>1666666.67</v>
      </c>
      <c r="H2169" s="328">
        <v>3000000</v>
      </c>
      <c r="I2169" s="408">
        <v>2250000</v>
      </c>
      <c r="J2169" s="328">
        <v>4000000</v>
      </c>
    </row>
    <row r="2170" spans="2:10" ht="24" thickBot="1">
      <c r="B2170" s="412">
        <v>22021000</v>
      </c>
      <c r="C2170" s="146"/>
      <c r="D2170" s="413"/>
      <c r="E2170" s="498"/>
      <c r="F2170" s="414" t="s">
        <v>245</v>
      </c>
      <c r="G2170" s="408"/>
      <c r="H2170" s="328"/>
      <c r="I2170" s="408"/>
      <c r="J2170" s="328"/>
    </row>
    <row r="2171" spans="2:10" ht="23.4">
      <c r="B2171" s="415">
        <v>22021017</v>
      </c>
      <c r="C2171" s="164" t="s">
        <v>643</v>
      </c>
      <c r="D2171" s="416"/>
      <c r="E2171" s="496">
        <v>31922905</v>
      </c>
      <c r="F2171" s="418" t="s">
        <v>256</v>
      </c>
      <c r="G2171" s="408"/>
      <c r="H2171" s="328"/>
      <c r="I2171" s="408"/>
      <c r="J2171" s="328"/>
    </row>
    <row r="2172" spans="2:10" ht="23.4">
      <c r="B2172" s="412"/>
      <c r="C2172" s="146"/>
      <c r="D2172" s="413"/>
      <c r="E2172" s="498"/>
      <c r="F2172" s="414" t="s">
        <v>161</v>
      </c>
      <c r="G2172" s="419">
        <f>SUM(G2130:G2153)</f>
        <v>0</v>
      </c>
      <c r="H2172" s="419">
        <v>630000</v>
      </c>
      <c r="I2172" s="419"/>
      <c r="J2172" s="419"/>
    </row>
    <row r="2173" spans="2:10" ht="24" thickBot="1">
      <c r="B2173" s="420"/>
      <c r="C2173" s="137"/>
      <c r="D2173" s="421"/>
      <c r="E2173" s="491"/>
      <c r="F2173" s="422" t="s">
        <v>200</v>
      </c>
      <c r="G2173" s="423">
        <f>SUM(G2156:G2171)</f>
        <v>4666668.34</v>
      </c>
      <c r="H2173" s="423">
        <f>SUM(H2156:H2171)</f>
        <v>12500000</v>
      </c>
      <c r="I2173" s="423">
        <v>9847500</v>
      </c>
      <c r="J2173" s="423">
        <v>16630000</v>
      </c>
    </row>
    <row r="2174" spans="2:10" ht="24" thickBot="1">
      <c r="B2174" s="232"/>
      <c r="C2174" s="201"/>
      <c r="D2174" s="424"/>
      <c r="E2174" s="530"/>
      <c r="F2174" s="436" t="s">
        <v>292</v>
      </c>
      <c r="G2174" s="426">
        <f>G2172+G2173</f>
        <v>4666668.34</v>
      </c>
      <c r="H2174" s="426">
        <f>H2172+H2173</f>
        <v>13130000</v>
      </c>
      <c r="I2174" s="426">
        <v>9847500</v>
      </c>
      <c r="J2174" s="426">
        <v>16630000</v>
      </c>
    </row>
  </sheetData>
  <mergeCells count="256">
    <mergeCell ref="B1033:J1033"/>
    <mergeCell ref="B1106:J1106"/>
    <mergeCell ref="B1034:J1034"/>
    <mergeCell ref="B1093:J1093"/>
    <mergeCell ref="B1090:J1090"/>
    <mergeCell ref="B1168:J1168"/>
    <mergeCell ref="B1170:J1170"/>
    <mergeCell ref="B1171:J1171"/>
    <mergeCell ref="B1110:J1110"/>
    <mergeCell ref="B1091:J1091"/>
    <mergeCell ref="B1245:J1245"/>
    <mergeCell ref="B1189:J1189"/>
    <mergeCell ref="B1114:J1114"/>
    <mergeCell ref="B1187:J1187"/>
    <mergeCell ref="B1190:J1190"/>
    <mergeCell ref="B1035:J1035"/>
    <mergeCell ref="B1167:J1167"/>
    <mergeCell ref="B1089:J1089"/>
    <mergeCell ref="B2125:J2125"/>
    <mergeCell ref="B1817:J1817"/>
    <mergeCell ref="B1826:J1826"/>
    <mergeCell ref="B1750:J1750"/>
    <mergeCell ref="B2004:J2004"/>
    <mergeCell ref="B2011:J2011"/>
    <mergeCell ref="B1748:J1748"/>
    <mergeCell ref="B2069:J2069"/>
    <mergeCell ref="B2010:J2010"/>
    <mergeCell ref="B1830:J1830"/>
    <mergeCell ref="B1941:J1941"/>
    <mergeCell ref="B2123:J2123"/>
    <mergeCell ref="B2012:J2012"/>
    <mergeCell ref="B2068:J2068"/>
    <mergeCell ref="B2071:J2071"/>
    <mergeCell ref="B1761:J1761"/>
    <mergeCell ref="B1996:J1996"/>
    <mergeCell ref="B2009:J2009"/>
    <mergeCell ref="B2124:J2124"/>
    <mergeCell ref="B2122:J2122"/>
    <mergeCell ref="B2121:J2121"/>
    <mergeCell ref="B1997:J1997"/>
    <mergeCell ref="B1940:J1940"/>
    <mergeCell ref="B1893:J1893"/>
    <mergeCell ref="B1338:J1338"/>
    <mergeCell ref="B1339:J1339"/>
    <mergeCell ref="B1517:J1517"/>
    <mergeCell ref="B1461:J1461"/>
    <mergeCell ref="B1518:J1518"/>
    <mergeCell ref="B1576:J1576"/>
    <mergeCell ref="B1636:J1636"/>
    <mergeCell ref="B1689:J1689"/>
    <mergeCell ref="B2072:J2072"/>
    <mergeCell ref="B1994:J1994"/>
    <mergeCell ref="B1993:J1993"/>
    <mergeCell ref="B1894:J1894"/>
    <mergeCell ref="B1760:J1760"/>
    <mergeCell ref="B1575:J1575"/>
    <mergeCell ref="B1747:J1747"/>
    <mergeCell ref="B1746:J1746"/>
    <mergeCell ref="B1246:J1246"/>
    <mergeCell ref="B1247:J1247"/>
    <mergeCell ref="B1296:J1296"/>
    <mergeCell ref="B1340:J1340"/>
    <mergeCell ref="B1458:J1458"/>
    <mergeCell ref="B1249:J1249"/>
    <mergeCell ref="B1341:J1341"/>
    <mergeCell ref="B1385:J1385"/>
    <mergeCell ref="B1386:J1386"/>
    <mergeCell ref="B1387:J1387"/>
    <mergeCell ref="B1389:J1389"/>
    <mergeCell ref="B1186:J1186"/>
    <mergeCell ref="B1342:J1342"/>
    <mergeCell ref="B92:J92"/>
    <mergeCell ref="B1690:J1690"/>
    <mergeCell ref="B270:J270"/>
    <mergeCell ref="B1519:J1519"/>
    <mergeCell ref="B1635:J1635"/>
    <mergeCell ref="B1577:J1577"/>
    <mergeCell ref="B1521:J1521"/>
    <mergeCell ref="B1388:J1388"/>
    <mergeCell ref="B1092:J1092"/>
    <mergeCell ref="B1639:J1639"/>
    <mergeCell ref="B1462:J1462"/>
    <mergeCell ref="B1573:J1573"/>
    <mergeCell ref="B1637:J1637"/>
    <mergeCell ref="B1638:J1638"/>
    <mergeCell ref="B1405:J1405"/>
    <mergeCell ref="B1248:J1248"/>
    <mergeCell ref="B978:J978"/>
    <mergeCell ref="B878:J878"/>
    <mergeCell ref="B1298:J1298"/>
    <mergeCell ref="B1688:J1688"/>
    <mergeCell ref="B1520:J1520"/>
    <mergeCell ref="B1406:J1406"/>
    <mergeCell ref="B1891:J1891"/>
    <mergeCell ref="B1460:J1460"/>
    <mergeCell ref="B1408:J1408"/>
    <mergeCell ref="B1833:J1833"/>
    <mergeCell ref="B1762:J1762"/>
    <mergeCell ref="B1815:J1815"/>
    <mergeCell ref="B1755:J1755"/>
    <mergeCell ref="B1892:J1892"/>
    <mergeCell ref="B1816:J1816"/>
    <mergeCell ref="B1831:J1831"/>
    <mergeCell ref="B1692:J1692"/>
    <mergeCell ref="B1834:J1834"/>
    <mergeCell ref="B1814:J1814"/>
    <mergeCell ref="B1832:J1832"/>
    <mergeCell ref="B1763:J1763"/>
    <mergeCell ref="B1995:J1995"/>
    <mergeCell ref="B1111:J1111"/>
    <mergeCell ref="B2070:J2070"/>
    <mergeCell ref="B1300:J1300"/>
    <mergeCell ref="B1299:J1299"/>
    <mergeCell ref="B1400:J1400"/>
    <mergeCell ref="B1459:J1459"/>
    <mergeCell ref="B1749:J1749"/>
    <mergeCell ref="B1813:J1813"/>
    <mergeCell ref="B1182:J1182"/>
    <mergeCell ref="B1169:J1169"/>
    <mergeCell ref="B1890:J1890"/>
    <mergeCell ref="B1759:J1759"/>
    <mergeCell ref="B1297:J1297"/>
    <mergeCell ref="B1691:J1691"/>
    <mergeCell ref="B1574:J1574"/>
    <mergeCell ref="B1407:J1407"/>
    <mergeCell ref="B1112:J1112"/>
    <mergeCell ref="B1188:J1188"/>
    <mergeCell ref="B1404:J1404"/>
    <mergeCell ref="B1113:J1113"/>
    <mergeCell ref="B2008:J2008"/>
    <mergeCell ref="B1942:J1942"/>
    <mergeCell ref="B1939:J1939"/>
    <mergeCell ref="B20:J20"/>
    <mergeCell ref="B982:J982"/>
    <mergeCell ref="B200:J200"/>
    <mergeCell ref="B358:J358"/>
    <mergeCell ref="B294:J294"/>
    <mergeCell ref="B636:J636"/>
    <mergeCell ref="B433:J433"/>
    <mergeCell ref="B565:J565"/>
    <mergeCell ref="B510:J510"/>
    <mergeCell ref="B755:J755"/>
    <mergeCell ref="B338:J338"/>
    <mergeCell ref="B877:J877"/>
    <mergeCell ref="B459:J459"/>
    <mergeCell ref="B568:J568"/>
    <mergeCell ref="B336:J336"/>
    <mergeCell ref="B89:J89"/>
    <mergeCell ref="B199:J199"/>
    <mergeCell ref="B638:J638"/>
    <mergeCell ref="B364:J364"/>
    <mergeCell ref="B695:J695"/>
    <mergeCell ref="B509:J509"/>
    <mergeCell ref="B365:J365"/>
    <mergeCell ref="B696:J696"/>
    <mergeCell ref="B980:J980"/>
    <mergeCell ref="B1:J1"/>
    <mergeCell ref="B920:J920"/>
    <mergeCell ref="B617:J617"/>
    <mergeCell ref="B918:J918"/>
    <mergeCell ref="B637:J637"/>
    <mergeCell ref="B508:J508"/>
    <mergeCell ref="B507:J507"/>
    <mergeCell ref="B693:J693"/>
    <mergeCell ref="B202:J202"/>
    <mergeCell ref="B566:J566"/>
    <mergeCell ref="B127:J127"/>
    <mergeCell ref="B569:J569"/>
    <mergeCell ref="B44:J44"/>
    <mergeCell ref="B639:J639"/>
    <mergeCell ref="B93:J93"/>
    <mergeCell ref="B5:J5"/>
    <mergeCell ref="B2:J2"/>
    <mergeCell ref="B335:J335"/>
    <mergeCell ref="B176:J176"/>
    <mergeCell ref="B4:J4"/>
    <mergeCell ref="B3:J3"/>
    <mergeCell ref="B297:J297"/>
    <mergeCell ref="B434:J434"/>
    <mergeCell ref="B458:J458"/>
    <mergeCell ref="B25:J25"/>
    <mergeCell ref="B43:J43"/>
    <mergeCell ref="B41:J41"/>
    <mergeCell ref="B42:J42"/>
    <mergeCell ref="B124:J124"/>
    <mergeCell ref="B90:J90"/>
    <mergeCell ref="B178:J178"/>
    <mergeCell ref="B125:J125"/>
    <mergeCell ref="B268:J268"/>
    <mergeCell ref="B179:J179"/>
    <mergeCell ref="B91:J91"/>
    <mergeCell ref="B126:J126"/>
    <mergeCell ref="B177:J177"/>
    <mergeCell ref="B194:J194"/>
    <mergeCell ref="B180:J180"/>
    <mergeCell ref="B235:J235"/>
    <mergeCell ref="B37:J37"/>
    <mergeCell ref="B201:J201"/>
    <mergeCell ref="B238:J238"/>
    <mergeCell ref="B271:J271"/>
    <mergeCell ref="B435:J435"/>
    <mergeCell ref="B694:J694"/>
    <mergeCell ref="B618:J618"/>
    <mergeCell ref="B298:J298"/>
    <mergeCell ref="B337:J337"/>
    <mergeCell ref="B290:J290"/>
    <mergeCell ref="B28:J28"/>
    <mergeCell ref="B881:J881"/>
    <mergeCell ref="B616:J616"/>
    <mergeCell ref="B820:J820"/>
    <mergeCell ref="B620:J620"/>
    <mergeCell ref="B879:J879"/>
    <mergeCell ref="B366:J366"/>
    <mergeCell ref="B819:J819"/>
    <mergeCell ref="B816:J816"/>
    <mergeCell ref="B817:J817"/>
    <mergeCell ref="B460:J460"/>
    <mergeCell ref="B567:J567"/>
    <mergeCell ref="B452:J452"/>
    <mergeCell ref="B457:J457"/>
    <mergeCell ref="B24:J24"/>
    <mergeCell ref="B334:J334"/>
    <mergeCell ref="B754:J754"/>
    <mergeCell ref="B362:J362"/>
    <mergeCell ref="B631:J631"/>
    <mergeCell ref="B511:J511"/>
    <mergeCell ref="B363:J363"/>
    <mergeCell ref="B697:J697"/>
    <mergeCell ref="B45:J45"/>
    <mergeCell ref="B619:J619"/>
    <mergeCell ref="B436:J436"/>
    <mergeCell ref="B237:J237"/>
    <mergeCell ref="B295:J295"/>
    <mergeCell ref="B26:J26"/>
    <mergeCell ref="B27:J27"/>
    <mergeCell ref="B456:J456"/>
    <mergeCell ref="B128:J128"/>
    <mergeCell ref="B236:J236"/>
    <mergeCell ref="B234:J234"/>
    <mergeCell ref="B267:J267"/>
    <mergeCell ref="B296:J296"/>
    <mergeCell ref="B269:J269"/>
    <mergeCell ref="B432:J432"/>
    <mergeCell ref="B198:J198"/>
    <mergeCell ref="B919:J919"/>
    <mergeCell ref="B635:J635"/>
    <mergeCell ref="B753:J753"/>
    <mergeCell ref="B979:J979"/>
    <mergeCell ref="B921:J921"/>
    <mergeCell ref="B981:J981"/>
    <mergeCell ref="B1032:J1032"/>
    <mergeCell ref="B880:J880"/>
    <mergeCell ref="B922:J922"/>
    <mergeCell ref="B818:J818"/>
    <mergeCell ref="B752:J752"/>
    <mergeCell ref="B1031:J1031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Footer>&amp;C&amp;"Arial,Bold"&amp;16Page &amp;P of &amp;N&amp;R&amp;"Algerian,Regular"MAKODA LOCAL GOVERNMENT KANO STATE</oddFooter>
  </headerFooter>
  <rowBreaks count="48" manualBreakCount="48">
    <brk id="23" max="16383" man="1"/>
    <brk id="40" max="16383" man="1"/>
    <brk id="88" max="16383" man="1"/>
    <brk id="123" max="16383" man="1"/>
    <brk id="175" max="16383" man="1"/>
    <brk id="197" max="16383" man="1"/>
    <brk id="233" max="16383" man="1"/>
    <brk id="266" max="16383" man="1"/>
    <brk id="293" max="16383" man="1"/>
    <brk id="333" max="16383" man="1"/>
    <brk id="361" max="16383" man="1"/>
    <brk id="431" min="1" max="9" man="1"/>
    <brk id="455" max="16383" man="1"/>
    <brk id="506" max="16383" man="1"/>
    <brk id="564" max="16383" man="1"/>
    <brk id="615" max="16383" man="1"/>
    <brk id="634" max="16383" man="1"/>
    <brk id="692" max="16383" man="1"/>
    <brk id="751" max="16383" man="1"/>
    <brk id="815" max="16383" man="1"/>
    <brk id="876" max="16383" man="1"/>
    <brk id="917" max="16383" man="1"/>
    <brk id="977" max="16383" man="1"/>
    <brk id="1030" max="16383" man="1"/>
    <brk id="1088" max="16383" man="1"/>
    <brk id="1109" max="16383" man="1"/>
    <brk id="1166" max="16383" man="1"/>
    <brk id="1185" max="16383" man="1"/>
    <brk id="1244" max="16383" man="1"/>
    <brk id="1295" max="16383" man="1"/>
    <brk id="1337" max="16383" man="1"/>
    <brk id="1384" max="16383" man="1"/>
    <brk id="1403" max="16383" man="1"/>
    <brk id="1457" max="16383" man="1"/>
    <brk id="1516" max="16383" man="1"/>
    <brk id="1572" max="16383" man="1"/>
    <brk id="1634" max="16383" man="1"/>
    <brk id="1687" max="16383" man="1"/>
    <brk id="1745" max="16383" man="1"/>
    <brk id="1758" max="16383" man="1"/>
    <brk id="1812" max="16383" man="1"/>
    <brk id="1829" max="16383" man="1"/>
    <brk id="1889" max="16383" man="1"/>
    <brk id="1938" max="16383" man="1"/>
    <brk id="1992" max="16383" man="1"/>
    <brk id="2007" max="16383" man="1"/>
    <brk id="2067" max="16383" man="1"/>
    <brk id="212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1"/>
  <sheetViews>
    <sheetView view="pageBreakPreview" zoomScale="75" zoomScaleNormal="80" zoomScaleSheetLayoutView="75" workbookViewId="0">
      <selection activeCell="A14" sqref="A14:I14"/>
    </sheetView>
  </sheetViews>
  <sheetFormatPr defaultColWidth="9.109375" defaultRowHeight="18"/>
  <cols>
    <col min="1" max="1" width="19.6640625" style="5" customWidth="1"/>
    <col min="2" max="2" width="11.109375" style="5" customWidth="1"/>
    <col min="3" max="3" width="14.88671875" style="5" customWidth="1"/>
    <col min="4" max="4" width="18.88671875" style="5" customWidth="1"/>
    <col min="5" max="5" width="53" style="6" customWidth="1"/>
    <col min="6" max="6" width="32" style="5" bestFit="1" customWidth="1"/>
    <col min="7" max="8" width="35.21875" style="5" bestFit="1" customWidth="1"/>
    <col min="9" max="9" width="36.6640625" style="5" bestFit="1" customWidth="1"/>
    <col min="10" max="10" width="24.6640625" style="5" bestFit="1" customWidth="1"/>
    <col min="11" max="16384" width="9.109375" style="5"/>
  </cols>
  <sheetData>
    <row r="1" spans="1:44" s="10" customFormat="1" ht="25.2">
      <c r="A1" s="767" t="s">
        <v>786</v>
      </c>
      <c r="B1" s="768"/>
      <c r="C1" s="768"/>
      <c r="D1" s="768"/>
      <c r="E1" s="768"/>
      <c r="F1" s="768"/>
      <c r="G1" s="768"/>
      <c r="H1" s="768"/>
      <c r="I1" s="769"/>
      <c r="J1" s="11"/>
      <c r="K1" s="11"/>
      <c r="L1" s="11"/>
      <c r="M1" s="11"/>
      <c r="N1" s="11"/>
      <c r="O1" s="11"/>
      <c r="P1" s="11"/>
      <c r="Q1" s="11"/>
      <c r="AJ1" s="12"/>
      <c r="AK1" s="12"/>
      <c r="AL1" s="12"/>
      <c r="AM1" s="12"/>
      <c r="AN1" s="12"/>
      <c r="AO1" s="12"/>
      <c r="AP1" s="12"/>
      <c r="AQ1" s="12"/>
      <c r="AR1" s="12"/>
    </row>
    <row r="2" spans="1:44" s="10" customFormat="1" ht="23.4">
      <c r="A2" s="758" t="s">
        <v>479</v>
      </c>
      <c r="B2" s="759"/>
      <c r="C2" s="759"/>
      <c r="D2" s="759"/>
      <c r="E2" s="759"/>
      <c r="F2" s="759"/>
      <c r="G2" s="759"/>
      <c r="H2" s="759"/>
      <c r="I2" s="760"/>
      <c r="J2" s="11"/>
      <c r="K2" s="11"/>
      <c r="L2" s="11"/>
      <c r="M2" s="11"/>
      <c r="N2" s="11"/>
      <c r="O2" s="11"/>
      <c r="P2" s="11"/>
      <c r="Q2" s="11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10" customFormat="1" ht="22.2">
      <c r="A3" s="761" t="s">
        <v>933</v>
      </c>
      <c r="B3" s="762"/>
      <c r="C3" s="762"/>
      <c r="D3" s="762"/>
      <c r="E3" s="762"/>
      <c r="F3" s="762"/>
      <c r="G3" s="762"/>
      <c r="H3" s="762"/>
      <c r="I3" s="763"/>
      <c r="J3" s="11"/>
      <c r="K3" s="11"/>
      <c r="L3" s="11"/>
      <c r="M3" s="11"/>
      <c r="N3" s="11"/>
      <c r="O3" s="11"/>
      <c r="P3" s="11"/>
      <c r="Q3" s="11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10" customFormat="1" ht="23.4" thickBot="1">
      <c r="A4" s="764" t="s">
        <v>261</v>
      </c>
      <c r="B4" s="765"/>
      <c r="C4" s="765"/>
      <c r="D4" s="765"/>
      <c r="E4" s="765"/>
      <c r="F4" s="765"/>
      <c r="G4" s="765"/>
      <c r="H4" s="765"/>
      <c r="I4" s="766"/>
      <c r="J4" s="11"/>
      <c r="K4" s="11"/>
      <c r="L4" s="11"/>
      <c r="M4" s="11"/>
      <c r="N4" s="11"/>
      <c r="O4" s="11"/>
      <c r="P4" s="11"/>
      <c r="Q4" s="11"/>
      <c r="AJ4" s="12"/>
      <c r="AK4" s="12"/>
      <c r="AL4" s="12"/>
      <c r="AM4" s="12"/>
      <c r="AN4" s="12"/>
      <c r="AO4" s="12"/>
      <c r="AP4" s="12"/>
      <c r="AQ4" s="12"/>
      <c r="AR4" s="12"/>
    </row>
    <row r="5" spans="1:44" s="7" customFormat="1" ht="30" customHeight="1" thickBot="1">
      <c r="A5" s="737" t="s">
        <v>942</v>
      </c>
      <c r="B5" s="738"/>
      <c r="C5" s="738"/>
      <c r="D5" s="738"/>
      <c r="E5" s="738"/>
      <c r="F5" s="738"/>
      <c r="G5" s="738"/>
      <c r="H5" s="738"/>
      <c r="I5" s="739"/>
      <c r="J5" s="13"/>
      <c r="K5" s="13"/>
      <c r="L5" s="13"/>
      <c r="M5" s="13"/>
      <c r="N5" s="13"/>
      <c r="O5" s="13"/>
      <c r="P5" s="13"/>
      <c r="Q5" s="13"/>
      <c r="AJ5" s="14"/>
      <c r="AK5" s="14"/>
      <c r="AL5" s="14"/>
      <c r="AM5" s="14"/>
      <c r="AN5" s="14"/>
      <c r="AO5" s="14"/>
      <c r="AP5" s="14"/>
      <c r="AQ5" s="14"/>
      <c r="AR5" s="14"/>
    </row>
    <row r="6" spans="1:44" s="445" customFormat="1" ht="45.6" customHeight="1" thickBot="1">
      <c r="A6" s="99" t="s">
        <v>459</v>
      </c>
      <c r="B6" s="99" t="s">
        <v>455</v>
      </c>
      <c r="C6" s="99" t="s">
        <v>451</v>
      </c>
      <c r="D6" s="99" t="s">
        <v>454</v>
      </c>
      <c r="E6" s="443" t="s">
        <v>1</v>
      </c>
      <c r="F6" s="444" t="s">
        <v>964</v>
      </c>
      <c r="G6" s="444" t="s">
        <v>930</v>
      </c>
      <c r="H6" s="444" t="s">
        <v>969</v>
      </c>
      <c r="I6" s="444" t="s">
        <v>986</v>
      </c>
    </row>
    <row r="7" spans="1:44" s="7" customFormat="1" ht="30" customHeight="1" thickBot="1">
      <c r="A7" s="23">
        <v>23010000</v>
      </c>
      <c r="B7" s="24" t="s">
        <v>643</v>
      </c>
      <c r="C7" s="25"/>
      <c r="D7" s="26" t="s">
        <v>801</v>
      </c>
      <c r="E7" s="27" t="s">
        <v>749</v>
      </c>
      <c r="F7" s="28">
        <v>99645357.680000007</v>
      </c>
      <c r="G7" s="28">
        <v>752900000</v>
      </c>
      <c r="H7" s="123">
        <f>H55</f>
        <v>634870000</v>
      </c>
      <c r="I7" s="123">
        <f>I55</f>
        <v>723000000</v>
      </c>
      <c r="J7" s="15"/>
      <c r="K7" s="15"/>
      <c r="L7" s="15"/>
      <c r="M7" s="15"/>
      <c r="N7" s="15"/>
      <c r="O7" s="15"/>
      <c r="P7" s="15"/>
      <c r="Q7" s="15"/>
      <c r="AJ7" s="16"/>
      <c r="AK7" s="16"/>
      <c r="AL7" s="16"/>
      <c r="AM7" s="16"/>
      <c r="AN7" s="16"/>
      <c r="AO7" s="16"/>
      <c r="AP7" s="16"/>
      <c r="AQ7" s="16"/>
      <c r="AR7" s="16"/>
    </row>
    <row r="8" spans="1:44" s="7" customFormat="1" ht="30" customHeight="1" thickBot="1">
      <c r="A8" s="29">
        <v>23020000</v>
      </c>
      <c r="B8" s="24" t="s">
        <v>643</v>
      </c>
      <c r="C8" s="25"/>
      <c r="D8" s="26" t="s">
        <v>801</v>
      </c>
      <c r="E8" s="30" t="s">
        <v>262</v>
      </c>
      <c r="F8" s="31">
        <v>157583453.06</v>
      </c>
      <c r="G8" s="31">
        <v>2453436201</v>
      </c>
      <c r="H8" s="31">
        <f>H95</f>
        <v>1802190165</v>
      </c>
      <c r="I8" s="31">
        <f>I95</f>
        <v>3189966887</v>
      </c>
      <c r="J8" s="15"/>
      <c r="K8" s="15"/>
      <c r="L8" s="15"/>
      <c r="M8" s="15"/>
      <c r="N8" s="15"/>
      <c r="O8" s="15"/>
      <c r="P8" s="15"/>
      <c r="Q8" s="15"/>
      <c r="AJ8" s="16"/>
      <c r="AK8" s="16"/>
      <c r="AL8" s="16"/>
      <c r="AM8" s="16"/>
      <c r="AN8" s="16"/>
      <c r="AO8" s="16"/>
      <c r="AP8" s="16"/>
      <c r="AQ8" s="16"/>
      <c r="AR8" s="16"/>
    </row>
    <row r="9" spans="1:44" s="7" customFormat="1" ht="30" customHeight="1" thickBot="1">
      <c r="A9" s="29">
        <v>23030000</v>
      </c>
      <c r="B9" s="24" t="s">
        <v>643</v>
      </c>
      <c r="C9" s="25"/>
      <c r="D9" s="26" t="s">
        <v>801</v>
      </c>
      <c r="E9" s="30" t="s">
        <v>264</v>
      </c>
      <c r="F9" s="31">
        <v>31000000</v>
      </c>
      <c r="G9" s="31">
        <v>505000000</v>
      </c>
      <c r="H9" s="31">
        <f>H119</f>
        <v>422262000</v>
      </c>
      <c r="I9" s="31">
        <f>I119</f>
        <v>715000000</v>
      </c>
      <c r="J9" s="15"/>
      <c r="K9" s="15"/>
      <c r="L9" s="15"/>
      <c r="M9" s="15"/>
      <c r="N9" s="15"/>
      <c r="O9" s="15"/>
      <c r="P9" s="15"/>
      <c r="Q9" s="15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7" customFormat="1" ht="45" thickBot="1">
      <c r="A10" s="29">
        <v>23040000</v>
      </c>
      <c r="B10" s="24" t="s">
        <v>643</v>
      </c>
      <c r="C10" s="25"/>
      <c r="D10" s="26" t="s">
        <v>801</v>
      </c>
      <c r="E10" s="30" t="s">
        <v>265</v>
      </c>
      <c r="F10" s="31">
        <v>12000000</v>
      </c>
      <c r="G10" s="31">
        <v>100000000</v>
      </c>
      <c r="H10" s="31">
        <f>H130</f>
        <v>74600000</v>
      </c>
      <c r="I10" s="31">
        <f>I130</f>
        <v>130000000</v>
      </c>
      <c r="J10" s="15"/>
      <c r="K10" s="15"/>
      <c r="L10" s="15"/>
      <c r="M10" s="15"/>
      <c r="N10" s="15"/>
      <c r="O10" s="15"/>
      <c r="P10" s="15"/>
      <c r="Q10" s="15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7" customFormat="1" ht="30" customHeight="1" thickBot="1">
      <c r="A11" s="32">
        <v>23050000</v>
      </c>
      <c r="B11" s="24" t="s">
        <v>643</v>
      </c>
      <c r="C11" s="25"/>
      <c r="D11" s="26" t="s">
        <v>801</v>
      </c>
      <c r="E11" s="33" t="s">
        <v>172</v>
      </c>
      <c r="F11" s="34">
        <v>0</v>
      </c>
      <c r="G11" s="34">
        <v>0</v>
      </c>
      <c r="H11" s="124" t="s">
        <v>961</v>
      </c>
      <c r="I11" s="124" t="s">
        <v>961</v>
      </c>
      <c r="J11" s="15"/>
      <c r="K11" s="15"/>
      <c r="L11" s="15"/>
      <c r="M11" s="15"/>
      <c r="N11" s="15"/>
      <c r="O11" s="15"/>
      <c r="P11" s="15"/>
      <c r="Q11" s="15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7" customFormat="1" ht="30" customHeight="1" thickBot="1">
      <c r="A12" s="35"/>
      <c r="B12" s="24" t="s">
        <v>643</v>
      </c>
      <c r="C12" s="25"/>
      <c r="D12" s="26" t="s">
        <v>801</v>
      </c>
      <c r="E12" s="33" t="s">
        <v>759</v>
      </c>
      <c r="F12" s="34">
        <v>69397409.090000004</v>
      </c>
      <c r="G12" s="34">
        <v>225000000</v>
      </c>
      <c r="H12" s="34">
        <f>H160</f>
        <v>181400000</v>
      </c>
      <c r="I12" s="34">
        <f>I160</f>
        <v>250000000</v>
      </c>
      <c r="J12" s="15"/>
      <c r="K12" s="15"/>
      <c r="L12" s="15"/>
      <c r="M12" s="15"/>
      <c r="N12" s="15"/>
      <c r="O12" s="15"/>
      <c r="P12" s="15"/>
      <c r="Q12" s="15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17" customFormat="1" ht="30" customHeight="1" thickBot="1">
      <c r="A13" s="36"/>
      <c r="B13" s="37"/>
      <c r="C13" s="37"/>
      <c r="D13" s="38"/>
      <c r="E13" s="39" t="s">
        <v>458</v>
      </c>
      <c r="F13" s="40">
        <v>369626219.83000004</v>
      </c>
      <c r="G13" s="40">
        <v>4036336201</v>
      </c>
      <c r="H13" s="40">
        <f>SUM(H7:H12)</f>
        <v>3115322165</v>
      </c>
      <c r="I13" s="98">
        <v>4797966887</v>
      </c>
      <c r="J13" s="770"/>
    </row>
    <row r="14" spans="1:44" ht="25.2">
      <c r="A14" s="721" t="s">
        <v>786</v>
      </c>
      <c r="B14" s="722"/>
      <c r="C14" s="722"/>
      <c r="D14" s="722"/>
      <c r="E14" s="722"/>
      <c r="F14" s="722"/>
      <c r="G14" s="722"/>
      <c r="H14" s="722"/>
      <c r="I14" s="723"/>
    </row>
    <row r="15" spans="1:44" ht="23.4">
      <c r="A15" s="758" t="s">
        <v>479</v>
      </c>
      <c r="B15" s="759"/>
      <c r="C15" s="759"/>
      <c r="D15" s="759"/>
      <c r="E15" s="759"/>
      <c r="F15" s="759"/>
      <c r="G15" s="759"/>
      <c r="H15" s="759"/>
      <c r="I15" s="760"/>
    </row>
    <row r="16" spans="1:44" ht="22.2">
      <c r="A16" s="761" t="s">
        <v>933</v>
      </c>
      <c r="B16" s="762"/>
      <c r="C16" s="762"/>
      <c r="D16" s="762"/>
      <c r="E16" s="762"/>
      <c r="F16" s="762"/>
      <c r="G16" s="762"/>
      <c r="H16" s="762"/>
      <c r="I16" s="763"/>
    </row>
    <row r="17" spans="1:9" ht="27.6" customHeight="1" thickBot="1">
      <c r="A17" s="764" t="s">
        <v>261</v>
      </c>
      <c r="B17" s="765"/>
      <c r="C17" s="765"/>
      <c r="D17" s="765"/>
      <c r="E17" s="765"/>
      <c r="F17" s="765"/>
      <c r="G17" s="765"/>
      <c r="H17" s="765"/>
      <c r="I17" s="766"/>
    </row>
    <row r="18" spans="1:9" s="445" customFormat="1" ht="70.2">
      <c r="A18" s="446" t="s">
        <v>459</v>
      </c>
      <c r="B18" s="447" t="s">
        <v>455</v>
      </c>
      <c r="C18" s="447" t="s">
        <v>451</v>
      </c>
      <c r="D18" s="447" t="s">
        <v>454</v>
      </c>
      <c r="E18" s="448" t="s">
        <v>1</v>
      </c>
      <c r="F18" s="449" t="s">
        <v>964</v>
      </c>
      <c r="G18" s="449" t="s">
        <v>930</v>
      </c>
      <c r="H18" s="449" t="s">
        <v>969</v>
      </c>
      <c r="I18" s="450" t="s">
        <v>993</v>
      </c>
    </row>
    <row r="19" spans="1:9" s="8" customFormat="1" ht="22.2">
      <c r="A19" s="451" t="s">
        <v>715</v>
      </c>
      <c r="B19" s="42"/>
      <c r="C19" s="42"/>
      <c r="D19" s="43"/>
      <c r="E19" s="44" t="s">
        <v>261</v>
      </c>
      <c r="F19" s="45"/>
      <c r="G19" s="45"/>
      <c r="H19" s="45"/>
      <c r="I19" s="452"/>
    </row>
    <row r="20" spans="1:9" s="8" customFormat="1" ht="22.2">
      <c r="A20" s="451" t="s">
        <v>716</v>
      </c>
      <c r="B20" s="42"/>
      <c r="C20" s="42"/>
      <c r="D20" s="43"/>
      <c r="E20" s="44" t="s">
        <v>461</v>
      </c>
      <c r="F20" s="45"/>
      <c r="G20" s="45"/>
      <c r="H20" s="45"/>
      <c r="I20" s="452"/>
    </row>
    <row r="21" spans="1:9" s="8" customFormat="1" ht="44.4">
      <c r="A21" s="451">
        <v>23010100</v>
      </c>
      <c r="B21" s="42"/>
      <c r="C21" s="42"/>
      <c r="D21" s="24" t="s">
        <v>801</v>
      </c>
      <c r="E21" s="44" t="s">
        <v>750</v>
      </c>
      <c r="F21" s="47"/>
      <c r="G21" s="45"/>
      <c r="H21" s="47"/>
      <c r="I21" s="452"/>
    </row>
    <row r="22" spans="1:9" s="8" customFormat="1" ht="244.2">
      <c r="A22" s="453">
        <v>23010101</v>
      </c>
      <c r="B22" s="24" t="s">
        <v>643</v>
      </c>
      <c r="C22" s="25"/>
      <c r="D22" s="24" t="s">
        <v>854</v>
      </c>
      <c r="E22" s="49" t="s">
        <v>879</v>
      </c>
      <c r="F22" s="50">
        <v>10000000</v>
      </c>
      <c r="G22" s="31">
        <v>60000000</v>
      </c>
      <c r="H22" s="50">
        <v>45000000</v>
      </c>
      <c r="I22" s="454">
        <v>160000000</v>
      </c>
    </row>
    <row r="23" spans="1:9" s="8" customFormat="1" ht="22.2">
      <c r="A23" s="453">
        <v>23010102</v>
      </c>
      <c r="B23" s="43"/>
      <c r="C23" s="43"/>
      <c r="D23" s="43"/>
      <c r="E23" s="49" t="s">
        <v>462</v>
      </c>
      <c r="F23" s="31"/>
      <c r="G23" s="31"/>
      <c r="H23" s="31"/>
      <c r="I23" s="454"/>
    </row>
    <row r="24" spans="1:9" s="8" customFormat="1" ht="44.4">
      <c r="A24" s="453">
        <v>23010103</v>
      </c>
      <c r="B24" s="43"/>
      <c r="C24" s="43"/>
      <c r="D24" s="43" t="s">
        <v>802</v>
      </c>
      <c r="E24" s="49" t="s">
        <v>463</v>
      </c>
      <c r="F24" s="31">
        <v>1000000</v>
      </c>
      <c r="G24" s="31">
        <v>7000000</v>
      </c>
      <c r="H24" s="31">
        <v>5200000</v>
      </c>
      <c r="I24" s="454">
        <v>7000000</v>
      </c>
    </row>
    <row r="25" spans="1:9" s="8" customFormat="1" ht="23.4">
      <c r="A25" s="453">
        <v>23010104</v>
      </c>
      <c r="B25" s="24" t="s">
        <v>643</v>
      </c>
      <c r="C25" s="25"/>
      <c r="D25" s="57"/>
      <c r="E25" s="53" t="s">
        <v>464</v>
      </c>
      <c r="F25" s="31">
        <v>1000000</v>
      </c>
      <c r="G25" s="31">
        <v>5000000</v>
      </c>
      <c r="H25" s="31">
        <v>4000000</v>
      </c>
      <c r="I25" s="454">
        <v>45000000</v>
      </c>
    </row>
    <row r="26" spans="1:9" s="8" customFormat="1" ht="23.4">
      <c r="A26" s="453">
        <v>23010105</v>
      </c>
      <c r="B26" s="24" t="s">
        <v>643</v>
      </c>
      <c r="C26" s="25"/>
      <c r="D26" s="43" t="s">
        <v>802</v>
      </c>
      <c r="E26" s="49" t="s">
        <v>757</v>
      </c>
      <c r="F26" s="54">
        <v>528863.64</v>
      </c>
      <c r="G26" s="31">
        <v>20900000</v>
      </c>
      <c r="H26" s="54">
        <v>15300000</v>
      </c>
      <c r="I26" s="454">
        <v>40000000</v>
      </c>
    </row>
    <row r="27" spans="1:9" s="8" customFormat="1" ht="23.4">
      <c r="A27" s="453">
        <v>23010106</v>
      </c>
      <c r="B27" s="24" t="s">
        <v>643</v>
      </c>
      <c r="C27" s="25"/>
      <c r="D27" s="43" t="s">
        <v>802</v>
      </c>
      <c r="E27" s="49" t="s">
        <v>965</v>
      </c>
      <c r="F27" s="31">
        <v>300000</v>
      </c>
      <c r="G27" s="31">
        <v>2000000</v>
      </c>
      <c r="H27" s="31">
        <v>1200000</v>
      </c>
      <c r="I27" s="454">
        <v>2000000</v>
      </c>
    </row>
    <row r="28" spans="1:9" s="8" customFormat="1" ht="22.2">
      <c r="A28" s="453">
        <v>23010107</v>
      </c>
      <c r="B28" s="43"/>
      <c r="C28" s="43"/>
      <c r="D28" s="43"/>
      <c r="E28" s="49" t="s">
        <v>465</v>
      </c>
      <c r="F28" s="31"/>
      <c r="G28" s="31"/>
      <c r="H28" s="31"/>
      <c r="I28" s="454"/>
    </row>
    <row r="29" spans="1:9" s="8" customFormat="1" ht="23.4">
      <c r="A29" s="453">
        <v>23010108</v>
      </c>
      <c r="B29" s="24" t="s">
        <v>643</v>
      </c>
      <c r="C29" s="25"/>
      <c r="D29" s="24"/>
      <c r="E29" s="49" t="s">
        <v>466</v>
      </c>
      <c r="F29" s="31"/>
      <c r="G29" s="31"/>
      <c r="H29" s="31"/>
      <c r="I29" s="454"/>
    </row>
    <row r="30" spans="1:9" s="8" customFormat="1" ht="22.2">
      <c r="A30" s="453">
        <v>23010109</v>
      </c>
      <c r="B30" s="43"/>
      <c r="C30" s="43"/>
      <c r="D30" s="43"/>
      <c r="E30" s="49" t="s">
        <v>467</v>
      </c>
      <c r="F30" s="31"/>
      <c r="G30" s="31"/>
      <c r="H30" s="31"/>
      <c r="I30" s="454"/>
    </row>
    <row r="31" spans="1:9" s="8" customFormat="1" ht="44.4">
      <c r="A31" s="453" t="s">
        <v>846</v>
      </c>
      <c r="B31" s="24" t="s">
        <v>643</v>
      </c>
      <c r="C31" s="43"/>
      <c r="D31" s="43" t="s">
        <v>787</v>
      </c>
      <c r="E31" s="49" t="s">
        <v>847</v>
      </c>
      <c r="F31" s="31">
        <v>13636363.65</v>
      </c>
      <c r="G31" s="31">
        <v>50000000</v>
      </c>
      <c r="H31" s="31">
        <v>37200000</v>
      </c>
      <c r="I31" s="454">
        <v>30000000</v>
      </c>
    </row>
    <row r="32" spans="1:9" s="8" customFormat="1" ht="44.4">
      <c r="A32" s="453">
        <v>23010112</v>
      </c>
      <c r="B32" s="24" t="s">
        <v>643</v>
      </c>
      <c r="C32" s="25"/>
      <c r="D32" s="43" t="s">
        <v>802</v>
      </c>
      <c r="E32" s="49" t="s">
        <v>468</v>
      </c>
      <c r="F32" s="31">
        <v>4000000</v>
      </c>
      <c r="G32" s="31">
        <v>33000000</v>
      </c>
      <c r="H32" s="31">
        <v>27750000</v>
      </c>
      <c r="I32" s="454">
        <v>36000000</v>
      </c>
    </row>
    <row r="33" spans="1:9" s="8" customFormat="1" ht="23.4">
      <c r="A33" s="453">
        <v>23010113</v>
      </c>
      <c r="B33" s="24" t="s">
        <v>643</v>
      </c>
      <c r="C33" s="25"/>
      <c r="D33" s="43" t="s">
        <v>802</v>
      </c>
      <c r="E33" s="49" t="s">
        <v>469</v>
      </c>
      <c r="F33" s="31">
        <v>1000000</v>
      </c>
      <c r="G33" s="31">
        <v>5000000</v>
      </c>
      <c r="H33" s="31">
        <v>3100000</v>
      </c>
      <c r="I33" s="454">
        <v>4000000</v>
      </c>
    </row>
    <row r="34" spans="1:9" s="8" customFormat="1" ht="44.4">
      <c r="A34" s="453">
        <v>23010114</v>
      </c>
      <c r="B34" s="43"/>
      <c r="C34" s="43"/>
      <c r="D34" s="43" t="s">
        <v>802</v>
      </c>
      <c r="E34" s="49" t="s">
        <v>470</v>
      </c>
      <c r="F34" s="31">
        <v>20000</v>
      </c>
      <c r="G34" s="31">
        <v>500000</v>
      </c>
      <c r="H34" s="31">
        <v>400000</v>
      </c>
      <c r="I34" s="454">
        <v>2000000</v>
      </c>
    </row>
    <row r="35" spans="1:9" s="8" customFormat="1" ht="44.4">
      <c r="A35" s="453">
        <v>23010115</v>
      </c>
      <c r="B35" s="43"/>
      <c r="C35" s="43"/>
      <c r="D35" s="43" t="s">
        <v>802</v>
      </c>
      <c r="E35" s="49" t="s">
        <v>471</v>
      </c>
      <c r="F35" s="31">
        <v>300000</v>
      </c>
      <c r="G35" s="31">
        <v>1000000</v>
      </c>
      <c r="H35" s="31">
        <v>800000</v>
      </c>
      <c r="I35" s="454">
        <v>2000000</v>
      </c>
    </row>
    <row r="36" spans="1:9" s="8" customFormat="1" ht="22.2">
      <c r="A36" s="453">
        <v>23010116</v>
      </c>
      <c r="B36" s="43"/>
      <c r="C36" s="43"/>
      <c r="D36" s="43"/>
      <c r="E36" s="49" t="s">
        <v>472</v>
      </c>
      <c r="F36" s="31"/>
      <c r="G36" s="31"/>
      <c r="H36" s="31"/>
      <c r="I36" s="454"/>
    </row>
    <row r="37" spans="1:9" s="8" customFormat="1" ht="44.4">
      <c r="A37" s="453">
        <v>23010117</v>
      </c>
      <c r="B37" s="43"/>
      <c r="C37" s="43"/>
      <c r="D37" s="43"/>
      <c r="E37" s="49" t="s">
        <v>473</v>
      </c>
      <c r="F37" s="31"/>
      <c r="G37" s="31"/>
      <c r="H37" s="31"/>
      <c r="I37" s="454"/>
    </row>
    <row r="38" spans="1:9" s="8" customFormat="1" ht="22.2">
      <c r="A38" s="453">
        <v>23010118</v>
      </c>
      <c r="B38" s="43"/>
      <c r="C38" s="43"/>
      <c r="D38" s="43"/>
      <c r="E38" s="49" t="s">
        <v>474</v>
      </c>
      <c r="F38" s="31"/>
      <c r="G38" s="31"/>
      <c r="H38" s="31"/>
      <c r="I38" s="454"/>
    </row>
    <row r="39" spans="1:9" s="8" customFormat="1" ht="44.4">
      <c r="A39" s="453">
        <v>23010119</v>
      </c>
      <c r="B39" s="43"/>
      <c r="C39" s="43"/>
      <c r="D39" s="43" t="s">
        <v>802</v>
      </c>
      <c r="E39" s="49" t="s">
        <v>717</v>
      </c>
      <c r="F39" s="31">
        <v>1000000</v>
      </c>
      <c r="G39" s="31">
        <v>3000000</v>
      </c>
      <c r="H39" s="31">
        <v>2250000</v>
      </c>
      <c r="I39" s="454">
        <v>3000000</v>
      </c>
    </row>
    <row r="40" spans="1:9" s="8" customFormat="1" ht="44.4">
      <c r="A40" s="453">
        <v>23010119</v>
      </c>
      <c r="B40" s="43"/>
      <c r="C40" s="43"/>
      <c r="D40" s="43" t="s">
        <v>802</v>
      </c>
      <c r="E40" s="49" t="s">
        <v>860</v>
      </c>
      <c r="F40" s="31">
        <v>45560130.390000001</v>
      </c>
      <c r="G40" s="31">
        <v>40000000</v>
      </c>
      <c r="H40" s="31">
        <v>20000000</v>
      </c>
      <c r="I40" s="454">
        <v>20000000</v>
      </c>
    </row>
    <row r="41" spans="1:9" s="8" customFormat="1" ht="44.4">
      <c r="A41" s="453">
        <v>23010120</v>
      </c>
      <c r="B41" s="43"/>
      <c r="C41" s="43"/>
      <c r="D41" s="43"/>
      <c r="E41" s="49" t="s">
        <v>475</v>
      </c>
      <c r="F41" s="50"/>
      <c r="G41" s="31"/>
      <c r="H41" s="50"/>
      <c r="I41" s="454"/>
    </row>
    <row r="42" spans="1:9" s="8" customFormat="1" ht="44.4">
      <c r="A42" s="453">
        <v>23010121</v>
      </c>
      <c r="B42" s="24" t="s">
        <v>643</v>
      </c>
      <c r="C42" s="25"/>
      <c r="D42" s="24"/>
      <c r="E42" s="49" t="s">
        <v>885</v>
      </c>
      <c r="F42" s="31">
        <v>7000000</v>
      </c>
      <c r="G42" s="31">
        <v>175000000</v>
      </c>
      <c r="H42" s="31">
        <v>160000000</v>
      </c>
      <c r="I42" s="454">
        <v>50000000</v>
      </c>
    </row>
    <row r="43" spans="1:9" s="8" customFormat="1" ht="44.4">
      <c r="A43" s="453" t="s">
        <v>719</v>
      </c>
      <c r="B43" s="24" t="s">
        <v>643</v>
      </c>
      <c r="C43" s="25"/>
      <c r="D43" s="43" t="s">
        <v>802</v>
      </c>
      <c r="E43" s="49" t="s">
        <v>718</v>
      </c>
      <c r="F43" s="31">
        <v>2000000</v>
      </c>
      <c r="G43" s="31">
        <v>170000000</v>
      </c>
      <c r="H43" s="31">
        <v>162000000</v>
      </c>
      <c r="I43" s="454">
        <v>100000000</v>
      </c>
    </row>
    <row r="44" spans="1:9" s="8" customFormat="1" ht="44.4">
      <c r="A44" s="453">
        <v>23010123</v>
      </c>
      <c r="B44" s="24" t="s">
        <v>643</v>
      </c>
      <c r="C44" s="25"/>
      <c r="D44" s="43" t="s">
        <v>802</v>
      </c>
      <c r="E44" s="49" t="s">
        <v>476</v>
      </c>
      <c r="F44" s="31">
        <v>300000</v>
      </c>
      <c r="G44" s="31">
        <v>500000</v>
      </c>
      <c r="H44" s="31">
        <v>370000</v>
      </c>
      <c r="I44" s="454">
        <v>1000000</v>
      </c>
    </row>
    <row r="45" spans="1:9" s="8" customFormat="1" ht="44.4">
      <c r="A45" s="453">
        <v>23010124</v>
      </c>
      <c r="B45" s="24" t="s">
        <v>643</v>
      </c>
      <c r="C45" s="25"/>
      <c r="D45" s="43" t="s">
        <v>802</v>
      </c>
      <c r="E45" s="49" t="s">
        <v>477</v>
      </c>
      <c r="F45" s="31">
        <v>5000000</v>
      </c>
      <c r="G45" s="31">
        <v>150000000</v>
      </c>
      <c r="H45" s="31">
        <v>130500000</v>
      </c>
      <c r="I45" s="454">
        <v>200000000</v>
      </c>
    </row>
    <row r="46" spans="1:9" s="8" customFormat="1" ht="44.4">
      <c r="A46" s="453">
        <v>23010125</v>
      </c>
      <c r="B46" s="43"/>
      <c r="C46" s="43"/>
      <c r="D46" s="43"/>
      <c r="E46" s="49" t="s">
        <v>478</v>
      </c>
      <c r="F46" s="31"/>
      <c r="G46" s="31"/>
      <c r="H46" s="31"/>
      <c r="I46" s="454"/>
    </row>
    <row r="47" spans="1:9" s="8" customFormat="1" ht="44.4">
      <c r="A47" s="455">
        <v>23010126</v>
      </c>
      <c r="B47" s="57"/>
      <c r="C47" s="43"/>
      <c r="D47" s="43" t="s">
        <v>802</v>
      </c>
      <c r="E47" s="58" t="s">
        <v>751</v>
      </c>
      <c r="F47" s="31">
        <v>4000000</v>
      </c>
      <c r="G47" s="31">
        <v>20000000</v>
      </c>
      <c r="H47" s="31">
        <v>14600000</v>
      </c>
      <c r="I47" s="454">
        <v>15000000</v>
      </c>
    </row>
    <row r="48" spans="1:9" s="8" customFormat="1" ht="44.4">
      <c r="A48" s="455">
        <v>23010127</v>
      </c>
      <c r="B48" s="57"/>
      <c r="C48" s="43"/>
      <c r="D48" s="43"/>
      <c r="E48" s="58" t="s">
        <v>752</v>
      </c>
      <c r="F48" s="31"/>
      <c r="G48" s="31"/>
      <c r="H48" s="31"/>
      <c r="I48" s="454"/>
    </row>
    <row r="49" spans="1:9" s="8" customFormat="1" ht="44.4">
      <c r="A49" s="455">
        <v>23010128</v>
      </c>
      <c r="B49" s="57"/>
      <c r="C49" s="43"/>
      <c r="D49" s="43"/>
      <c r="E49" s="58" t="s">
        <v>753</v>
      </c>
      <c r="F49" s="31"/>
      <c r="G49" s="31"/>
      <c r="H49" s="31"/>
      <c r="I49" s="454"/>
    </row>
    <row r="50" spans="1:9" s="8" customFormat="1" ht="44.4">
      <c r="A50" s="455">
        <v>23010129</v>
      </c>
      <c r="B50" s="57"/>
      <c r="C50" s="43"/>
      <c r="D50" s="43"/>
      <c r="E50" s="58" t="s">
        <v>754</v>
      </c>
      <c r="F50" s="50"/>
      <c r="G50" s="31"/>
      <c r="H50" s="50"/>
      <c r="I50" s="454"/>
    </row>
    <row r="51" spans="1:9" s="8" customFormat="1" ht="44.4">
      <c r="A51" s="455">
        <v>23010130</v>
      </c>
      <c r="B51" s="57"/>
      <c r="C51" s="43"/>
      <c r="D51" s="43"/>
      <c r="E51" s="58" t="s">
        <v>755</v>
      </c>
      <c r="F51" s="50"/>
      <c r="G51" s="31"/>
      <c r="H51" s="50"/>
      <c r="I51" s="454"/>
    </row>
    <row r="52" spans="1:9" s="8" customFormat="1" ht="44.4">
      <c r="A52" s="455">
        <v>23010132</v>
      </c>
      <c r="B52" s="57"/>
      <c r="C52" s="43"/>
      <c r="D52" s="43"/>
      <c r="E52" s="59" t="s">
        <v>758</v>
      </c>
      <c r="F52" s="50"/>
      <c r="G52" s="31"/>
      <c r="H52" s="50"/>
      <c r="I52" s="454"/>
    </row>
    <row r="53" spans="1:9" s="8" customFormat="1" ht="30" customHeight="1">
      <c r="A53" s="455">
        <v>23010133</v>
      </c>
      <c r="B53" s="57"/>
      <c r="C53" s="43"/>
      <c r="D53" s="43"/>
      <c r="E53" s="59" t="s">
        <v>756</v>
      </c>
      <c r="F53" s="50"/>
      <c r="G53" s="31"/>
      <c r="H53" s="50"/>
      <c r="I53" s="454"/>
    </row>
    <row r="54" spans="1:9" s="8" customFormat="1" ht="22.2">
      <c r="A54" s="455">
        <v>23010138</v>
      </c>
      <c r="B54" s="57"/>
      <c r="C54" s="43"/>
      <c r="D54" s="43" t="s">
        <v>802</v>
      </c>
      <c r="E54" s="66" t="s">
        <v>757</v>
      </c>
      <c r="F54" s="31">
        <v>3000000</v>
      </c>
      <c r="G54" s="456">
        <v>10000000</v>
      </c>
      <c r="H54" s="31">
        <v>5200000</v>
      </c>
      <c r="I54" s="457">
        <v>6000000</v>
      </c>
    </row>
    <row r="55" spans="1:9" s="8" customFormat="1" ht="22.2">
      <c r="A55" s="451"/>
      <c r="B55" s="42"/>
      <c r="C55" s="42"/>
      <c r="D55" s="43"/>
      <c r="E55" s="229" t="s">
        <v>482</v>
      </c>
      <c r="F55" s="65">
        <f>SUM(F22:F54)</f>
        <v>99645357.680000007</v>
      </c>
      <c r="G55" s="65">
        <f>SUM(G22:G54)</f>
        <v>752900000</v>
      </c>
      <c r="H55" s="65">
        <f>SUM(H22:H54)</f>
        <v>634870000</v>
      </c>
      <c r="I55" s="458">
        <f>SUM(I22:I54)</f>
        <v>723000000</v>
      </c>
    </row>
    <row r="56" spans="1:9" s="8" customFormat="1" ht="44.4">
      <c r="A56" s="451" t="s">
        <v>720</v>
      </c>
      <c r="B56" s="42"/>
      <c r="C56" s="42"/>
      <c r="D56" s="43"/>
      <c r="E56" s="44" t="s">
        <v>262</v>
      </c>
      <c r="F56" s="65"/>
      <c r="G56" s="31"/>
      <c r="H56" s="65"/>
      <c r="I56" s="454"/>
    </row>
    <row r="57" spans="1:9" s="8" customFormat="1" ht="66.599999999999994">
      <c r="A57" s="453" t="s">
        <v>721</v>
      </c>
      <c r="B57" s="43"/>
      <c r="C57" s="43"/>
      <c r="D57" s="43"/>
      <c r="E57" s="44" t="s">
        <v>263</v>
      </c>
      <c r="F57" s="31"/>
      <c r="G57" s="31"/>
      <c r="H57" s="31"/>
      <c r="I57" s="454"/>
    </row>
    <row r="58" spans="1:9" s="9" customFormat="1" ht="44.4">
      <c r="A58" s="453" t="s">
        <v>722</v>
      </c>
      <c r="B58" s="24" t="s">
        <v>643</v>
      </c>
      <c r="C58" s="25"/>
      <c r="D58" s="43" t="s">
        <v>787</v>
      </c>
      <c r="E58" s="49" t="s">
        <v>780</v>
      </c>
      <c r="F58" s="31"/>
      <c r="G58" s="65">
        <v>5000000</v>
      </c>
      <c r="H58" s="31">
        <v>3750000</v>
      </c>
      <c r="I58" s="458">
        <v>5000000</v>
      </c>
    </row>
    <row r="59" spans="1:9" s="8" customFormat="1" ht="244.2">
      <c r="A59" s="453">
        <v>23020102</v>
      </c>
      <c r="B59" s="43"/>
      <c r="C59" s="43"/>
      <c r="D59" s="24" t="s">
        <v>854</v>
      </c>
      <c r="E59" s="49" t="s">
        <v>880</v>
      </c>
      <c r="F59" s="31">
        <v>7043815.4199999999</v>
      </c>
      <c r="G59" s="456">
        <v>200000000</v>
      </c>
      <c r="H59" s="31">
        <v>149000000</v>
      </c>
      <c r="I59" s="457">
        <v>200000000</v>
      </c>
    </row>
    <row r="60" spans="1:9" s="8" customFormat="1" ht="66.599999999999994">
      <c r="A60" s="455">
        <v>23020103</v>
      </c>
      <c r="B60" s="24" t="s">
        <v>643</v>
      </c>
      <c r="C60" s="56"/>
      <c r="D60" s="459" t="s">
        <v>804</v>
      </c>
      <c r="E60" s="66" t="s">
        <v>953</v>
      </c>
      <c r="F60" s="31">
        <v>2000000</v>
      </c>
      <c r="G60" s="31">
        <v>20000000</v>
      </c>
      <c r="H60" s="31">
        <v>14200000</v>
      </c>
      <c r="I60" s="454">
        <v>100000000</v>
      </c>
    </row>
    <row r="61" spans="1:9" s="8" customFormat="1" ht="44.4">
      <c r="A61" s="455" t="s">
        <v>863</v>
      </c>
      <c r="B61" s="24" t="s">
        <v>643</v>
      </c>
      <c r="C61" s="56"/>
      <c r="D61" s="24" t="s">
        <v>802</v>
      </c>
      <c r="E61" s="66" t="s">
        <v>809</v>
      </c>
      <c r="F61" s="50">
        <v>8000000</v>
      </c>
      <c r="G61" s="31">
        <v>20000000</v>
      </c>
      <c r="H61" s="50">
        <v>14600000</v>
      </c>
      <c r="I61" s="454">
        <v>20000000</v>
      </c>
    </row>
    <row r="62" spans="1:9" s="8" customFormat="1" ht="66.599999999999994">
      <c r="A62" s="455" t="s">
        <v>864</v>
      </c>
      <c r="B62" s="24" t="s">
        <v>643</v>
      </c>
      <c r="C62" s="56"/>
      <c r="D62" s="24" t="s">
        <v>802</v>
      </c>
      <c r="E62" s="66" t="s">
        <v>954</v>
      </c>
      <c r="F62" s="50">
        <v>5000000</v>
      </c>
      <c r="G62" s="31">
        <v>40000000</v>
      </c>
      <c r="H62" s="50">
        <v>30350000</v>
      </c>
      <c r="I62" s="454">
        <v>20000000</v>
      </c>
    </row>
    <row r="63" spans="1:9" s="8" customFormat="1" ht="44.4">
      <c r="A63" s="455" t="s">
        <v>893</v>
      </c>
      <c r="B63" s="24" t="s">
        <v>643</v>
      </c>
      <c r="C63" s="56"/>
      <c r="D63" s="24" t="s">
        <v>802</v>
      </c>
      <c r="E63" s="66" t="s">
        <v>894</v>
      </c>
      <c r="F63" s="50">
        <v>3000000</v>
      </c>
      <c r="G63" s="31">
        <v>50000000</v>
      </c>
      <c r="H63" s="50">
        <v>32100000</v>
      </c>
      <c r="I63" s="454">
        <v>30000000</v>
      </c>
    </row>
    <row r="64" spans="1:9" s="8" customFormat="1" ht="66.599999999999994">
      <c r="A64" s="455" t="s">
        <v>866</v>
      </c>
      <c r="B64" s="24" t="s">
        <v>643</v>
      </c>
      <c r="C64" s="56"/>
      <c r="D64" s="67">
        <v>31922905</v>
      </c>
      <c r="E64" s="68" t="s">
        <v>949</v>
      </c>
      <c r="F64" s="50">
        <v>312984.55</v>
      </c>
      <c r="G64" s="31">
        <v>30000000</v>
      </c>
      <c r="H64" s="50">
        <v>22500000</v>
      </c>
      <c r="I64" s="454">
        <v>170000000</v>
      </c>
    </row>
    <row r="65" spans="1:9" s="8" customFormat="1" ht="66.599999999999994">
      <c r="A65" s="455" t="s">
        <v>865</v>
      </c>
      <c r="B65" s="24" t="s">
        <v>643</v>
      </c>
      <c r="C65" s="56"/>
      <c r="D65" s="67">
        <v>31922905</v>
      </c>
      <c r="E65" s="68" t="s">
        <v>966</v>
      </c>
      <c r="F65" s="50">
        <v>3000000</v>
      </c>
      <c r="G65" s="31">
        <v>81000000</v>
      </c>
      <c r="H65" s="50">
        <v>60750000</v>
      </c>
      <c r="I65" s="454">
        <v>100000000</v>
      </c>
    </row>
    <row r="66" spans="1:9" s="8" customFormat="1" ht="44.4">
      <c r="A66" s="455" t="s">
        <v>862</v>
      </c>
      <c r="B66" s="24" t="s">
        <v>643</v>
      </c>
      <c r="C66" s="25"/>
      <c r="D66" s="24" t="s">
        <v>805</v>
      </c>
      <c r="E66" s="69" t="s">
        <v>848</v>
      </c>
      <c r="F66" s="50">
        <v>8000000</v>
      </c>
      <c r="G66" s="31">
        <v>100000000</v>
      </c>
      <c r="H66" s="50">
        <v>74900000</v>
      </c>
      <c r="I66" s="454">
        <v>150000000</v>
      </c>
    </row>
    <row r="67" spans="1:9" s="8" customFormat="1" ht="244.2">
      <c r="A67" s="455" t="s">
        <v>861</v>
      </c>
      <c r="B67" s="24" t="s">
        <v>643</v>
      </c>
      <c r="C67" s="25"/>
      <c r="D67" s="24" t="s">
        <v>854</v>
      </c>
      <c r="E67" s="69" t="s">
        <v>884</v>
      </c>
      <c r="F67" s="50">
        <v>3644411.79</v>
      </c>
      <c r="G67" s="31">
        <v>70000000</v>
      </c>
      <c r="H67" s="50">
        <v>52300000</v>
      </c>
      <c r="I67" s="454">
        <v>150000000</v>
      </c>
    </row>
    <row r="68" spans="1:9" s="9" customFormat="1" ht="244.2">
      <c r="A68" s="455">
        <v>23020107</v>
      </c>
      <c r="B68" s="24" t="s">
        <v>643</v>
      </c>
      <c r="C68" s="56"/>
      <c r="D68" s="24" t="s">
        <v>854</v>
      </c>
      <c r="E68" s="66" t="s">
        <v>955</v>
      </c>
      <c r="F68" s="50">
        <v>9517719.0999999996</v>
      </c>
      <c r="G68" s="31">
        <v>257469312.91</v>
      </c>
      <c r="H68" s="50">
        <v>198000000</v>
      </c>
      <c r="I68" s="454">
        <v>220000000</v>
      </c>
    </row>
    <row r="69" spans="1:9" s="9" customFormat="1" ht="44.4">
      <c r="A69" s="455">
        <v>23020107</v>
      </c>
      <c r="B69" s="24" t="s">
        <v>643</v>
      </c>
      <c r="C69" s="56"/>
      <c r="D69" s="24" t="s">
        <v>802</v>
      </c>
      <c r="E69" s="66" t="s">
        <v>896</v>
      </c>
      <c r="F69" s="50">
        <v>6000000</v>
      </c>
      <c r="G69" s="31">
        <v>70000000</v>
      </c>
      <c r="H69" s="50">
        <v>56400000</v>
      </c>
      <c r="I69" s="454">
        <v>30000000</v>
      </c>
    </row>
    <row r="70" spans="1:9" s="9" customFormat="1" ht="44.4">
      <c r="A70" s="455">
        <v>23020107</v>
      </c>
      <c r="B70" s="24" t="s">
        <v>643</v>
      </c>
      <c r="C70" s="56"/>
      <c r="D70" s="24" t="s">
        <v>805</v>
      </c>
      <c r="E70" s="66" t="s">
        <v>828</v>
      </c>
      <c r="F70" s="31">
        <v>700000</v>
      </c>
      <c r="G70" s="31">
        <v>10000000</v>
      </c>
      <c r="H70" s="31">
        <v>7200000</v>
      </c>
      <c r="I70" s="454">
        <v>20000000</v>
      </c>
    </row>
    <row r="71" spans="1:9" s="9" customFormat="1" ht="44.4">
      <c r="A71" s="455">
        <v>23020107</v>
      </c>
      <c r="B71" s="24" t="s">
        <v>643</v>
      </c>
      <c r="C71" s="56"/>
      <c r="D71" s="24" t="s">
        <v>805</v>
      </c>
      <c r="E71" s="71" t="s">
        <v>829</v>
      </c>
      <c r="F71" s="31">
        <v>600000</v>
      </c>
      <c r="G71" s="31">
        <v>10000000</v>
      </c>
      <c r="H71" s="31">
        <v>7900000</v>
      </c>
      <c r="I71" s="454">
        <v>20000000</v>
      </c>
    </row>
    <row r="72" spans="1:9" s="8" customFormat="1" ht="44.4">
      <c r="A72" s="455">
        <v>23020110</v>
      </c>
      <c r="B72" s="24" t="s">
        <v>643</v>
      </c>
      <c r="C72" s="56"/>
      <c r="D72" s="56"/>
      <c r="E72" s="58" t="s">
        <v>867</v>
      </c>
      <c r="F72" s="31">
        <v>2000000</v>
      </c>
      <c r="G72" s="31">
        <v>5000000</v>
      </c>
      <c r="H72" s="31">
        <v>3700000</v>
      </c>
      <c r="I72" s="454">
        <v>5000000</v>
      </c>
    </row>
    <row r="73" spans="1:9" s="8" customFormat="1" ht="44.4">
      <c r="A73" s="455">
        <v>23020111</v>
      </c>
      <c r="B73" s="24" t="s">
        <v>643</v>
      </c>
      <c r="C73" s="25"/>
      <c r="D73" s="24" t="s">
        <v>802</v>
      </c>
      <c r="E73" s="58" t="s">
        <v>723</v>
      </c>
      <c r="F73" s="50"/>
      <c r="G73" s="31"/>
      <c r="H73" s="50">
        <v>2250000</v>
      </c>
      <c r="I73" s="454">
        <v>3000000</v>
      </c>
    </row>
    <row r="74" spans="1:9" s="8" customFormat="1" ht="66.599999999999994">
      <c r="A74" s="455">
        <v>23020113</v>
      </c>
      <c r="B74" s="24" t="s">
        <v>643</v>
      </c>
      <c r="C74" s="25"/>
      <c r="D74" s="24" t="s">
        <v>956</v>
      </c>
      <c r="E74" s="58" t="s">
        <v>797</v>
      </c>
      <c r="F74" s="50">
        <v>1620000</v>
      </c>
      <c r="G74" s="65">
        <v>3000000</v>
      </c>
      <c r="H74" s="50">
        <v>3740000</v>
      </c>
      <c r="I74" s="458">
        <v>5000000</v>
      </c>
    </row>
    <row r="75" spans="1:9" s="9" customFormat="1" ht="88.8">
      <c r="A75" s="455" t="s">
        <v>868</v>
      </c>
      <c r="B75" s="24" t="s">
        <v>643</v>
      </c>
      <c r="C75" s="56"/>
      <c r="D75" s="24" t="s">
        <v>802</v>
      </c>
      <c r="E75" s="58" t="s">
        <v>957</v>
      </c>
      <c r="F75" s="31">
        <v>2000000</v>
      </c>
      <c r="G75" s="31">
        <v>30000000</v>
      </c>
      <c r="H75" s="31">
        <v>22500000</v>
      </c>
      <c r="I75" s="454">
        <v>780000000</v>
      </c>
    </row>
    <row r="76" spans="1:9" s="9" customFormat="1" ht="88.8">
      <c r="A76" s="455" t="s">
        <v>869</v>
      </c>
      <c r="B76" s="24" t="s">
        <v>643</v>
      </c>
      <c r="C76" s="56"/>
      <c r="D76" s="24" t="s">
        <v>802</v>
      </c>
      <c r="E76" s="58" t="s">
        <v>849</v>
      </c>
      <c r="F76" s="31">
        <v>8000000</v>
      </c>
      <c r="G76" s="65">
        <v>20000000</v>
      </c>
      <c r="H76" s="31">
        <v>37500000</v>
      </c>
      <c r="I76" s="458">
        <v>20000000</v>
      </c>
    </row>
    <row r="77" spans="1:9" s="9" customFormat="1" ht="88.8">
      <c r="A77" s="455" t="s">
        <v>870</v>
      </c>
      <c r="B77" s="24" t="s">
        <v>643</v>
      </c>
      <c r="C77" s="56"/>
      <c r="D77" s="24" t="s">
        <v>802</v>
      </c>
      <c r="E77" s="58" t="s">
        <v>967</v>
      </c>
      <c r="F77" s="31">
        <v>8980014.7699999996</v>
      </c>
      <c r="G77" s="31">
        <v>50000000</v>
      </c>
      <c r="H77" s="31">
        <v>20000000</v>
      </c>
      <c r="I77" s="454">
        <v>110000000</v>
      </c>
    </row>
    <row r="78" spans="1:9" s="9" customFormat="1" ht="66.599999999999994">
      <c r="A78" s="455" t="s">
        <v>871</v>
      </c>
      <c r="B78" s="24" t="s">
        <v>643</v>
      </c>
      <c r="C78" s="56"/>
      <c r="D78" s="24" t="s">
        <v>802</v>
      </c>
      <c r="E78" s="58" t="s">
        <v>837</v>
      </c>
      <c r="F78" s="31">
        <v>10000000</v>
      </c>
      <c r="G78" s="31">
        <v>200000000</v>
      </c>
      <c r="H78" s="31">
        <v>120300000</v>
      </c>
      <c r="I78" s="454">
        <v>50000000</v>
      </c>
    </row>
    <row r="79" spans="1:9" s="9" customFormat="1" ht="66.599999999999994">
      <c r="A79" s="455" t="s">
        <v>872</v>
      </c>
      <c r="B79" s="24" t="s">
        <v>643</v>
      </c>
      <c r="C79" s="56"/>
      <c r="D79" s="24" t="s">
        <v>802</v>
      </c>
      <c r="E79" s="58" t="s">
        <v>968</v>
      </c>
      <c r="F79" s="31">
        <v>2000000</v>
      </c>
      <c r="G79" s="31">
        <v>250000000</v>
      </c>
      <c r="H79" s="31">
        <v>120000000</v>
      </c>
      <c r="I79" s="454">
        <v>50000000</v>
      </c>
    </row>
    <row r="80" spans="1:9" s="9" customFormat="1" ht="44.4">
      <c r="A80" s="455" t="s">
        <v>873</v>
      </c>
      <c r="B80" s="24" t="s">
        <v>643</v>
      </c>
      <c r="C80" s="56"/>
      <c r="D80" s="24" t="s">
        <v>876</v>
      </c>
      <c r="E80" s="58" t="s">
        <v>877</v>
      </c>
      <c r="F80" s="31">
        <v>4000000</v>
      </c>
      <c r="G80" s="31">
        <v>90000000</v>
      </c>
      <c r="H80" s="31">
        <v>87500000</v>
      </c>
      <c r="I80" s="454">
        <v>100000000</v>
      </c>
    </row>
    <row r="81" spans="1:9" s="9" customFormat="1" ht="44.4">
      <c r="A81" s="455" t="s">
        <v>874</v>
      </c>
      <c r="B81" s="24" t="s">
        <v>643</v>
      </c>
      <c r="C81" s="56"/>
      <c r="D81" s="24" t="s">
        <v>876</v>
      </c>
      <c r="E81" s="58" t="s">
        <v>875</v>
      </c>
      <c r="F81" s="31">
        <v>3700000</v>
      </c>
      <c r="G81" s="31">
        <v>100000000</v>
      </c>
      <c r="H81" s="31">
        <v>74300000</v>
      </c>
      <c r="I81" s="454">
        <v>100000000</v>
      </c>
    </row>
    <row r="82" spans="1:9" s="9" customFormat="1" ht="88.8">
      <c r="A82" s="455" t="s">
        <v>874</v>
      </c>
      <c r="B82" s="24" t="s">
        <v>643</v>
      </c>
      <c r="C82" s="56"/>
      <c r="D82" s="24" t="s">
        <v>876</v>
      </c>
      <c r="E82" s="58" t="s">
        <v>985</v>
      </c>
      <c r="F82" s="31">
        <v>3920000</v>
      </c>
      <c r="G82" s="31">
        <v>150000000</v>
      </c>
      <c r="H82" s="31">
        <v>120000000</v>
      </c>
      <c r="I82" s="454">
        <v>150000000</v>
      </c>
    </row>
    <row r="83" spans="1:9" s="9" customFormat="1" ht="44.4">
      <c r="A83" s="460">
        <v>23020118</v>
      </c>
      <c r="B83" s="24" t="s">
        <v>643</v>
      </c>
      <c r="C83" s="72"/>
      <c r="D83" s="24" t="s">
        <v>802</v>
      </c>
      <c r="E83" s="58" t="s">
        <v>781</v>
      </c>
      <c r="F83" s="50">
        <v>22934507.43</v>
      </c>
      <c r="G83" s="65">
        <v>30000000</v>
      </c>
      <c r="H83" s="50">
        <v>22500000</v>
      </c>
      <c r="I83" s="458">
        <v>30000000</v>
      </c>
    </row>
    <row r="84" spans="1:9" s="8" customFormat="1" ht="66.599999999999994">
      <c r="A84" s="460">
        <v>23020119</v>
      </c>
      <c r="B84" s="24" t="s">
        <v>643</v>
      </c>
      <c r="C84" s="25"/>
      <c r="D84" s="24" t="s">
        <v>803</v>
      </c>
      <c r="E84" s="58" t="s">
        <v>798</v>
      </c>
      <c r="F84" s="50">
        <v>1280000</v>
      </c>
      <c r="G84" s="65">
        <v>6500000</v>
      </c>
      <c r="H84" s="50">
        <v>22500000</v>
      </c>
      <c r="I84" s="458">
        <v>6500000</v>
      </c>
    </row>
    <row r="85" spans="1:9" s="8" customFormat="1" ht="66.599999999999994">
      <c r="A85" s="455" t="s">
        <v>908</v>
      </c>
      <c r="B85" s="56"/>
      <c r="C85" s="56"/>
      <c r="D85" s="24" t="s">
        <v>905</v>
      </c>
      <c r="E85" s="58" t="s">
        <v>906</v>
      </c>
      <c r="F85" s="50"/>
      <c r="G85" s="31">
        <v>152482500.56</v>
      </c>
      <c r="H85" s="50">
        <v>114361875</v>
      </c>
      <c r="I85" s="454">
        <v>152482500</v>
      </c>
    </row>
    <row r="86" spans="1:9" s="8" customFormat="1" ht="44.4">
      <c r="A86" s="455" t="s">
        <v>907</v>
      </c>
      <c r="B86" s="56"/>
      <c r="C86" s="56"/>
      <c r="D86" s="24" t="s">
        <v>905</v>
      </c>
      <c r="E86" s="58" t="s">
        <v>909</v>
      </c>
      <c r="F86" s="50"/>
      <c r="G86" s="461">
        <v>137984387</v>
      </c>
      <c r="H86" s="50">
        <v>103488290</v>
      </c>
      <c r="I86" s="462">
        <v>137984387</v>
      </c>
    </row>
    <row r="87" spans="1:9" s="8" customFormat="1" ht="88.8">
      <c r="A87" s="455">
        <v>23020123</v>
      </c>
      <c r="B87" s="24" t="s">
        <v>643</v>
      </c>
      <c r="C87" s="25"/>
      <c r="D87" s="24" t="s">
        <v>830</v>
      </c>
      <c r="E87" s="58" t="s">
        <v>984</v>
      </c>
      <c r="F87" s="31">
        <v>3330000</v>
      </c>
      <c r="G87" s="31">
        <v>15000000</v>
      </c>
      <c r="H87" s="31">
        <v>11250000</v>
      </c>
      <c r="I87" s="454">
        <v>20000000</v>
      </c>
    </row>
    <row r="88" spans="1:9" s="8" customFormat="1" ht="66.599999999999994">
      <c r="A88" s="455">
        <v>23020124</v>
      </c>
      <c r="B88" s="56"/>
      <c r="C88" s="56"/>
      <c r="D88" s="24" t="s">
        <v>812</v>
      </c>
      <c r="E88" s="58" t="s">
        <v>983</v>
      </c>
      <c r="F88" s="31">
        <v>12700000</v>
      </c>
      <c r="G88" s="31">
        <v>30000000</v>
      </c>
      <c r="H88" s="31">
        <v>22500000</v>
      </c>
      <c r="I88" s="454">
        <v>80000000</v>
      </c>
    </row>
    <row r="89" spans="1:9" s="8" customFormat="1" ht="88.8">
      <c r="A89" s="455">
        <v>23020125</v>
      </c>
      <c r="B89" s="24" t="s">
        <v>643</v>
      </c>
      <c r="C89" s="25"/>
      <c r="D89" s="24" t="s">
        <v>806</v>
      </c>
      <c r="E89" s="58" t="s">
        <v>782</v>
      </c>
      <c r="F89" s="31">
        <v>2000000</v>
      </c>
      <c r="G89" s="65">
        <v>5000000</v>
      </c>
      <c r="H89" s="31">
        <v>3750000</v>
      </c>
      <c r="I89" s="458">
        <v>5000000</v>
      </c>
    </row>
    <row r="90" spans="1:9" s="8" customFormat="1" ht="44.4">
      <c r="A90" s="455" t="s">
        <v>981</v>
      </c>
      <c r="B90" s="56"/>
      <c r="C90" s="56"/>
      <c r="D90" s="56">
        <v>31922905</v>
      </c>
      <c r="E90" s="58" t="s">
        <v>724</v>
      </c>
      <c r="F90" s="31">
        <v>10300000</v>
      </c>
      <c r="G90" s="31">
        <v>40000000</v>
      </c>
      <c r="H90" s="31">
        <v>31000000</v>
      </c>
      <c r="I90" s="454">
        <v>25000000</v>
      </c>
    </row>
    <row r="91" spans="1:9" s="8" customFormat="1" ht="22.2">
      <c r="A91" s="455" t="s">
        <v>982</v>
      </c>
      <c r="B91" s="56"/>
      <c r="C91" s="56"/>
      <c r="D91" s="56">
        <v>31922905</v>
      </c>
      <c r="E91" s="78" t="s">
        <v>980</v>
      </c>
      <c r="F91" s="31"/>
      <c r="G91" s="31"/>
      <c r="H91" s="31"/>
      <c r="I91" s="458">
        <v>15000000</v>
      </c>
    </row>
    <row r="92" spans="1:9" s="8" customFormat="1" ht="44.4">
      <c r="A92" s="455">
        <v>23020127</v>
      </c>
      <c r="B92" s="24"/>
      <c r="C92" s="25"/>
      <c r="D92" s="24"/>
      <c r="E92" s="58" t="s">
        <v>785</v>
      </c>
      <c r="F92" s="31"/>
      <c r="G92" s="31"/>
      <c r="H92" s="31"/>
      <c r="I92" s="454"/>
    </row>
    <row r="93" spans="1:9" s="8" customFormat="1" ht="23.4">
      <c r="A93" s="455">
        <v>23020128</v>
      </c>
      <c r="B93" s="24" t="s">
        <v>643</v>
      </c>
      <c r="C93" s="25"/>
      <c r="D93" s="56">
        <v>31922905</v>
      </c>
      <c r="E93" s="66" t="s">
        <v>799</v>
      </c>
      <c r="F93" s="31"/>
      <c r="G93" s="31">
        <v>150000000</v>
      </c>
      <c r="H93" s="31">
        <v>120500000</v>
      </c>
      <c r="I93" s="454"/>
    </row>
    <row r="94" spans="1:9" s="8" customFormat="1" ht="44.4">
      <c r="A94" s="455">
        <v>23020129</v>
      </c>
      <c r="B94" s="24" t="s">
        <v>643</v>
      </c>
      <c r="C94" s="25"/>
      <c r="D94" s="24" t="s">
        <v>811</v>
      </c>
      <c r="E94" s="66" t="s">
        <v>831</v>
      </c>
      <c r="F94" s="50"/>
      <c r="G94" s="31">
        <v>20000000</v>
      </c>
      <c r="H94" s="50">
        <v>14600000</v>
      </c>
      <c r="I94" s="454">
        <v>20000000</v>
      </c>
    </row>
    <row r="95" spans="1:9" s="9" customFormat="1" ht="22.2">
      <c r="A95" s="460"/>
      <c r="B95" s="72"/>
      <c r="C95" s="72"/>
      <c r="D95" s="72"/>
      <c r="E95" s="229" t="s">
        <v>482</v>
      </c>
      <c r="F95" s="65">
        <f>SUM(F58:F94)</f>
        <v>155583453.06</v>
      </c>
      <c r="G95" s="65">
        <f>SUM(G58:G94)</f>
        <v>2448436200.4699998</v>
      </c>
      <c r="H95" s="65">
        <f>SUM(H58:H94)</f>
        <v>1802190165</v>
      </c>
      <c r="I95" s="458">
        <v>3189966887</v>
      </c>
    </row>
    <row r="96" spans="1:9" s="8" customFormat="1" ht="22.2">
      <c r="A96" s="463">
        <v>2303</v>
      </c>
      <c r="B96" s="74"/>
      <c r="C96" s="74"/>
      <c r="D96" s="74"/>
      <c r="E96" s="464" t="s">
        <v>264</v>
      </c>
      <c r="F96" s="50"/>
      <c r="G96" s="31"/>
      <c r="H96" s="50"/>
      <c r="I96" s="454"/>
    </row>
    <row r="97" spans="1:9" s="9" customFormat="1" ht="44.4">
      <c r="A97" s="463">
        <v>23030100</v>
      </c>
      <c r="B97" s="74"/>
      <c r="C97" s="74"/>
      <c r="D97" s="74"/>
      <c r="E97" s="75" t="s">
        <v>725</v>
      </c>
      <c r="F97" s="70"/>
      <c r="G97" s="65"/>
      <c r="H97" s="70"/>
      <c r="I97" s="458"/>
    </row>
    <row r="98" spans="1:9" s="8" customFormat="1" ht="66.599999999999994">
      <c r="A98" s="455">
        <v>23030101</v>
      </c>
      <c r="B98" s="24" t="s">
        <v>643</v>
      </c>
      <c r="C98" s="25"/>
      <c r="D98" s="56">
        <v>31922905</v>
      </c>
      <c r="E98" s="69" t="s">
        <v>878</v>
      </c>
      <c r="F98" s="50">
        <v>3700000</v>
      </c>
      <c r="G98" s="31">
        <v>50000000</v>
      </c>
      <c r="H98" s="50">
        <v>41000000</v>
      </c>
      <c r="I98" s="454">
        <v>50000000</v>
      </c>
    </row>
    <row r="99" spans="1:9" s="8" customFormat="1" ht="66.599999999999994">
      <c r="A99" s="455">
        <v>23030102</v>
      </c>
      <c r="B99" s="56"/>
      <c r="C99" s="56"/>
      <c r="D99" s="56">
        <v>31922905</v>
      </c>
      <c r="E99" s="66" t="s">
        <v>975</v>
      </c>
      <c r="F99" s="31">
        <v>2000000</v>
      </c>
      <c r="G99" s="31">
        <v>10000000</v>
      </c>
      <c r="H99" s="31">
        <v>39300000</v>
      </c>
      <c r="I99" s="454">
        <v>170000000</v>
      </c>
    </row>
    <row r="100" spans="1:9" s="8" customFormat="1" ht="44.4">
      <c r="A100" s="455">
        <v>23030103</v>
      </c>
      <c r="B100" s="56"/>
      <c r="C100" s="56"/>
      <c r="D100" s="24" t="s">
        <v>811</v>
      </c>
      <c r="E100" s="66" t="s">
        <v>895</v>
      </c>
      <c r="F100" s="31">
        <v>3300000</v>
      </c>
      <c r="G100" s="31">
        <v>50000000</v>
      </c>
      <c r="H100" s="31">
        <v>39200000</v>
      </c>
      <c r="I100" s="454">
        <v>70000000</v>
      </c>
    </row>
    <row r="101" spans="1:9" s="8" customFormat="1" ht="66.599999999999994">
      <c r="A101" s="455">
        <v>23030104</v>
      </c>
      <c r="B101" s="56"/>
      <c r="C101" s="56"/>
      <c r="D101" s="56">
        <v>31922905</v>
      </c>
      <c r="E101" s="66" t="s">
        <v>850</v>
      </c>
      <c r="F101" s="31">
        <v>3000000</v>
      </c>
      <c r="G101" s="65">
        <v>65000000</v>
      </c>
      <c r="H101" s="31">
        <v>48700000</v>
      </c>
      <c r="I101" s="458">
        <v>65000000</v>
      </c>
    </row>
    <row r="102" spans="1:9" s="8" customFormat="1" ht="66.599999999999994">
      <c r="A102" s="455">
        <v>23030105</v>
      </c>
      <c r="B102" s="24" t="s">
        <v>643</v>
      </c>
      <c r="C102" s="25"/>
      <c r="D102" s="24" t="s">
        <v>813</v>
      </c>
      <c r="E102" s="66" t="s">
        <v>800</v>
      </c>
      <c r="F102" s="31">
        <v>6000000</v>
      </c>
      <c r="G102" s="31">
        <v>200000000</v>
      </c>
      <c r="H102" s="31">
        <v>149300000</v>
      </c>
      <c r="I102" s="454">
        <v>100000000</v>
      </c>
    </row>
    <row r="103" spans="1:9" s="8" customFormat="1" ht="244.2">
      <c r="A103" s="455">
        <v>23030106</v>
      </c>
      <c r="B103" s="24" t="s">
        <v>643</v>
      </c>
      <c r="C103" s="56"/>
      <c r="D103" s="24" t="s">
        <v>854</v>
      </c>
      <c r="E103" s="66" t="s">
        <v>881</v>
      </c>
      <c r="F103" s="50">
        <v>2000000</v>
      </c>
      <c r="G103" s="65">
        <v>10000000</v>
      </c>
      <c r="H103" s="50">
        <v>7490000</v>
      </c>
      <c r="I103" s="458">
        <v>10000000</v>
      </c>
    </row>
    <row r="104" spans="1:9" s="8" customFormat="1" ht="44.4">
      <c r="A104" s="455">
        <v>23030109</v>
      </c>
      <c r="B104" s="56"/>
      <c r="C104" s="56"/>
      <c r="D104" s="56"/>
      <c r="E104" s="69" t="s">
        <v>726</v>
      </c>
      <c r="F104" s="50"/>
      <c r="G104" s="31"/>
      <c r="H104" s="50"/>
      <c r="I104" s="454"/>
    </row>
    <row r="105" spans="1:9" s="8" customFormat="1" ht="23.4">
      <c r="A105" s="455">
        <v>23030110</v>
      </c>
      <c r="B105" s="24" t="s">
        <v>643</v>
      </c>
      <c r="C105" s="25"/>
      <c r="D105" s="24"/>
      <c r="E105" s="58" t="s">
        <v>727</v>
      </c>
      <c r="F105" s="31"/>
      <c r="G105" s="31"/>
      <c r="H105" s="31"/>
      <c r="I105" s="454"/>
    </row>
    <row r="106" spans="1:9" s="8" customFormat="1" ht="44.4">
      <c r="A106" s="455">
        <v>23030111</v>
      </c>
      <c r="B106" s="56"/>
      <c r="C106" s="56"/>
      <c r="D106" s="56"/>
      <c r="E106" s="58" t="s">
        <v>728</v>
      </c>
      <c r="F106" s="31"/>
      <c r="G106" s="31"/>
      <c r="H106" s="31"/>
      <c r="I106" s="454"/>
    </row>
    <row r="107" spans="1:9" s="8" customFormat="1" ht="66.599999999999994">
      <c r="A107" s="455">
        <v>23030112</v>
      </c>
      <c r="B107" s="56"/>
      <c r="C107" s="56"/>
      <c r="D107" s="24" t="s">
        <v>814</v>
      </c>
      <c r="E107" s="69" t="s">
        <v>729</v>
      </c>
      <c r="F107" s="50">
        <v>2000000</v>
      </c>
      <c r="G107" s="31">
        <v>10000000</v>
      </c>
      <c r="H107" s="50">
        <v>7492000</v>
      </c>
      <c r="I107" s="454">
        <v>20000000</v>
      </c>
    </row>
    <row r="108" spans="1:9" s="8" customFormat="1" ht="244.2">
      <c r="A108" s="455">
        <v>23030113</v>
      </c>
      <c r="B108" s="24" t="s">
        <v>643</v>
      </c>
      <c r="C108" s="25"/>
      <c r="D108" s="24" t="s">
        <v>815</v>
      </c>
      <c r="E108" s="58" t="s">
        <v>882</v>
      </c>
      <c r="F108" s="31">
        <v>7000000</v>
      </c>
      <c r="G108" s="50">
        <v>100000000</v>
      </c>
      <c r="H108" s="31">
        <v>82350000</v>
      </c>
      <c r="I108" s="465">
        <v>220000000</v>
      </c>
    </row>
    <row r="109" spans="1:9" s="8" customFormat="1" ht="44.4">
      <c r="A109" s="455">
        <v>23030118</v>
      </c>
      <c r="B109" s="56"/>
      <c r="C109" s="56"/>
      <c r="D109" s="56"/>
      <c r="E109" s="59" t="s">
        <v>730</v>
      </c>
      <c r="F109" s="50"/>
      <c r="G109" s="31"/>
      <c r="H109" s="50"/>
      <c r="I109" s="454"/>
    </row>
    <row r="110" spans="1:9" s="9" customFormat="1" ht="66.599999999999994">
      <c r="A110" s="455">
        <v>23030121</v>
      </c>
      <c r="B110" s="24" t="s">
        <v>643</v>
      </c>
      <c r="C110" s="77"/>
      <c r="D110" s="76"/>
      <c r="E110" s="58" t="s">
        <v>784</v>
      </c>
      <c r="F110" s="70"/>
      <c r="G110" s="65"/>
      <c r="H110" s="70"/>
      <c r="I110" s="458"/>
    </row>
    <row r="111" spans="1:9" s="9" customFormat="1" ht="44.4">
      <c r="A111" s="455">
        <v>23030122</v>
      </c>
      <c r="B111" s="56"/>
      <c r="C111" s="56"/>
      <c r="D111" s="56"/>
      <c r="E111" s="58" t="s">
        <v>731</v>
      </c>
      <c r="F111" s="65"/>
      <c r="G111" s="65"/>
      <c r="H111" s="65"/>
      <c r="I111" s="458"/>
    </row>
    <row r="112" spans="1:9" s="8" customFormat="1" ht="44.4">
      <c r="A112" s="455">
        <v>23030123</v>
      </c>
      <c r="B112" s="56"/>
      <c r="C112" s="56"/>
      <c r="D112" s="56"/>
      <c r="E112" s="58" t="s">
        <v>732</v>
      </c>
      <c r="F112" s="50"/>
      <c r="G112" s="31"/>
      <c r="H112" s="50"/>
      <c r="I112" s="454"/>
    </row>
    <row r="113" spans="1:9" s="8" customFormat="1" ht="44.4">
      <c r="A113" s="455">
        <v>23030124</v>
      </c>
      <c r="B113" s="24" t="s">
        <v>643</v>
      </c>
      <c r="C113" s="25"/>
      <c r="D113" s="24" t="s">
        <v>816</v>
      </c>
      <c r="E113" s="58" t="s">
        <v>733</v>
      </c>
      <c r="F113" s="50">
        <v>2000000</v>
      </c>
      <c r="G113" s="31">
        <v>10000000</v>
      </c>
      <c r="H113" s="50">
        <v>7430000</v>
      </c>
      <c r="I113" s="454">
        <v>10000000</v>
      </c>
    </row>
    <row r="114" spans="1:9" s="8" customFormat="1" ht="44.4">
      <c r="A114" s="455">
        <v>23030125</v>
      </c>
      <c r="B114" s="56"/>
      <c r="C114" s="56"/>
      <c r="D114" s="56"/>
      <c r="E114" s="58" t="s">
        <v>734</v>
      </c>
      <c r="F114" s="50"/>
      <c r="G114" s="31"/>
      <c r="H114" s="50"/>
      <c r="I114" s="454"/>
    </row>
    <row r="115" spans="1:9" s="8" customFormat="1" ht="44.4">
      <c r="A115" s="455">
        <v>23030126</v>
      </c>
      <c r="B115" s="56"/>
      <c r="C115" s="56"/>
      <c r="D115" s="56"/>
      <c r="E115" s="58" t="s">
        <v>735</v>
      </c>
      <c r="F115" s="50"/>
      <c r="G115" s="31"/>
      <c r="H115" s="50"/>
      <c r="I115" s="454"/>
    </row>
    <row r="116" spans="1:9" s="9" customFormat="1" ht="66.599999999999994">
      <c r="A116" s="460">
        <v>23030127</v>
      </c>
      <c r="B116" s="171" t="s">
        <v>643</v>
      </c>
      <c r="C116" s="77"/>
      <c r="D116" s="76"/>
      <c r="E116" s="78" t="s">
        <v>783</v>
      </c>
      <c r="F116" s="70"/>
      <c r="G116" s="65"/>
      <c r="H116" s="70"/>
      <c r="I116" s="458"/>
    </row>
    <row r="117" spans="1:9" s="9" customFormat="1" ht="22.2">
      <c r="A117" s="455">
        <v>23030128</v>
      </c>
      <c r="B117" s="56"/>
      <c r="C117" s="56"/>
      <c r="D117" s="56"/>
      <c r="E117" s="58" t="s">
        <v>736</v>
      </c>
      <c r="F117" s="70"/>
      <c r="G117" s="65"/>
      <c r="H117" s="70"/>
      <c r="I117" s="458"/>
    </row>
    <row r="118" spans="1:9" s="9" customFormat="1" ht="44.4">
      <c r="A118" s="455">
        <v>23030129</v>
      </c>
      <c r="B118" s="56"/>
      <c r="C118" s="56"/>
      <c r="D118" s="56"/>
      <c r="E118" s="58" t="s">
        <v>737</v>
      </c>
      <c r="F118" s="70"/>
      <c r="G118" s="65"/>
      <c r="H118" s="70"/>
      <c r="I118" s="458"/>
    </row>
    <row r="119" spans="1:9" s="9" customFormat="1" ht="22.2">
      <c r="A119" s="455"/>
      <c r="B119" s="56"/>
      <c r="C119" s="56"/>
      <c r="D119" s="56"/>
      <c r="E119" s="229" t="s">
        <v>482</v>
      </c>
      <c r="F119" s="65">
        <f>SUM(F98:F118)</f>
        <v>31000000</v>
      </c>
      <c r="G119" s="65">
        <f>SUM(G98:G118)</f>
        <v>505000000</v>
      </c>
      <c r="H119" s="65">
        <f>SUM(H97:H118)</f>
        <v>422262000</v>
      </c>
      <c r="I119" s="458">
        <f>SUM(I98:I118)</f>
        <v>715000000</v>
      </c>
    </row>
    <row r="120" spans="1:9" s="8" customFormat="1" ht="44.4">
      <c r="A120" s="463">
        <v>2304</v>
      </c>
      <c r="B120" s="74"/>
      <c r="C120" s="74"/>
      <c r="D120" s="74"/>
      <c r="E120" s="75" t="s">
        <v>265</v>
      </c>
      <c r="F120" s="50"/>
      <c r="G120" s="31"/>
      <c r="H120" s="50"/>
      <c r="I120" s="454"/>
    </row>
    <row r="121" spans="1:9" s="8" customFormat="1" ht="44.4">
      <c r="A121" s="463">
        <v>23040100</v>
      </c>
      <c r="B121" s="74"/>
      <c r="C121" s="74"/>
      <c r="D121" s="74"/>
      <c r="E121" s="75" t="s">
        <v>738</v>
      </c>
      <c r="F121" s="50"/>
      <c r="G121" s="31"/>
      <c r="H121" s="50"/>
      <c r="I121" s="454"/>
    </row>
    <row r="122" spans="1:9" s="8" customFormat="1" ht="22.2">
      <c r="A122" s="455">
        <v>23040101</v>
      </c>
      <c r="B122" s="24" t="s">
        <v>643</v>
      </c>
      <c r="C122" s="56"/>
      <c r="D122" s="56"/>
      <c r="E122" s="66" t="s">
        <v>266</v>
      </c>
      <c r="F122" s="31"/>
      <c r="G122" s="31"/>
      <c r="H122" s="31"/>
      <c r="I122" s="454">
        <v>30000000</v>
      </c>
    </row>
    <row r="123" spans="1:9" s="8" customFormat="1" ht="66.599999999999994">
      <c r="A123" s="455" t="s">
        <v>958</v>
      </c>
      <c r="B123" s="24" t="s">
        <v>643</v>
      </c>
      <c r="C123" s="56"/>
      <c r="D123" s="24" t="s">
        <v>817</v>
      </c>
      <c r="E123" s="69" t="s">
        <v>889</v>
      </c>
      <c r="F123" s="31">
        <v>9000000</v>
      </c>
      <c r="G123" s="31">
        <v>30000000</v>
      </c>
      <c r="H123" s="31">
        <v>22500000</v>
      </c>
      <c r="I123" s="454">
        <v>30000000</v>
      </c>
    </row>
    <row r="124" spans="1:9" s="8" customFormat="1" ht="44.4">
      <c r="A124" s="455" t="s">
        <v>959</v>
      </c>
      <c r="B124" s="24" t="s">
        <v>643</v>
      </c>
      <c r="C124" s="56"/>
      <c r="D124" s="24" t="s">
        <v>817</v>
      </c>
      <c r="E124" s="69" t="s">
        <v>832</v>
      </c>
      <c r="F124" s="31">
        <v>3000000</v>
      </c>
      <c r="G124" s="65">
        <v>20000000</v>
      </c>
      <c r="H124" s="31">
        <v>14500000</v>
      </c>
      <c r="I124" s="458">
        <v>20000000</v>
      </c>
    </row>
    <row r="125" spans="1:9" s="8" customFormat="1" ht="133.19999999999999">
      <c r="A125" s="455" t="s">
        <v>960</v>
      </c>
      <c r="B125" s="24" t="s">
        <v>643</v>
      </c>
      <c r="C125" s="56"/>
      <c r="D125" s="24" t="s">
        <v>838</v>
      </c>
      <c r="E125" s="69" t="s">
        <v>883</v>
      </c>
      <c r="F125" s="31"/>
      <c r="G125" s="31">
        <v>50000000</v>
      </c>
      <c r="H125" s="31">
        <v>37600000</v>
      </c>
      <c r="I125" s="454">
        <v>50000000</v>
      </c>
    </row>
    <row r="126" spans="1:9" s="8" customFormat="1" ht="44.4">
      <c r="A126" s="455">
        <v>23040102</v>
      </c>
      <c r="B126" s="24" t="s">
        <v>643</v>
      </c>
      <c r="C126" s="56"/>
      <c r="D126" s="24" t="s">
        <v>833</v>
      </c>
      <c r="E126" s="69" t="s">
        <v>834</v>
      </c>
      <c r="F126" s="31"/>
      <c r="G126" s="31"/>
      <c r="H126" s="31"/>
      <c r="I126" s="454"/>
    </row>
    <row r="127" spans="1:9" s="8" customFormat="1" ht="22.2">
      <c r="A127" s="455">
        <v>23040103</v>
      </c>
      <c r="B127" s="56"/>
      <c r="C127" s="56"/>
      <c r="D127" s="56"/>
      <c r="E127" s="66" t="s">
        <v>739</v>
      </c>
      <c r="F127" s="65"/>
      <c r="G127" s="31"/>
      <c r="H127" s="65"/>
      <c r="I127" s="454"/>
    </row>
    <row r="128" spans="1:9" s="8" customFormat="1" ht="44.4">
      <c r="A128" s="455">
        <v>23040104</v>
      </c>
      <c r="B128" s="56"/>
      <c r="C128" s="56"/>
      <c r="D128" s="56"/>
      <c r="E128" s="66" t="s">
        <v>740</v>
      </c>
      <c r="F128" s="31"/>
      <c r="G128" s="31"/>
      <c r="H128" s="31"/>
      <c r="I128" s="454"/>
    </row>
    <row r="129" spans="1:9" s="8" customFormat="1" ht="44.4">
      <c r="A129" s="455">
        <v>23040105</v>
      </c>
      <c r="B129" s="56"/>
      <c r="C129" s="56"/>
      <c r="D129" s="56"/>
      <c r="E129" s="66" t="s">
        <v>741</v>
      </c>
      <c r="F129" s="50"/>
      <c r="G129" s="31"/>
      <c r="H129" s="50"/>
      <c r="I129" s="454"/>
    </row>
    <row r="130" spans="1:9" s="8" customFormat="1" ht="22.2">
      <c r="A130" s="466"/>
      <c r="B130" s="467"/>
      <c r="C130" s="467"/>
      <c r="D130" s="468"/>
      <c r="E130" s="216" t="s">
        <v>482</v>
      </c>
      <c r="F130" s="70">
        <f>SUM(F122:F129)</f>
        <v>12000000</v>
      </c>
      <c r="G130" s="70">
        <f>SUM(G122:G129)</f>
        <v>100000000</v>
      </c>
      <c r="H130" s="70">
        <f>SUM(H120:H129)</f>
        <v>74600000</v>
      </c>
      <c r="I130" s="469">
        <f>SUM(I122:I129)</f>
        <v>130000000</v>
      </c>
    </row>
    <row r="131" spans="1:9" customFormat="1" ht="23.4">
      <c r="A131" s="470">
        <v>2305</v>
      </c>
      <c r="B131" s="81"/>
      <c r="C131" s="81"/>
      <c r="D131" s="81"/>
      <c r="E131" s="260" t="s">
        <v>452</v>
      </c>
      <c r="F131" s="83"/>
      <c r="G131" s="83"/>
      <c r="H131" s="83"/>
      <c r="I131" s="471"/>
    </row>
    <row r="132" spans="1:9" customFormat="1" ht="44.4">
      <c r="A132" s="470">
        <v>23050100</v>
      </c>
      <c r="B132" s="81"/>
      <c r="C132" s="81"/>
      <c r="D132" s="81"/>
      <c r="E132" s="82" t="s">
        <v>743</v>
      </c>
      <c r="F132" s="83"/>
      <c r="G132" s="83"/>
      <c r="H132" s="83"/>
      <c r="I132" s="471"/>
    </row>
    <row r="133" spans="1:9" customFormat="1" ht="23.4">
      <c r="A133" s="472">
        <v>23050101</v>
      </c>
      <c r="B133" s="24" t="s">
        <v>643</v>
      </c>
      <c r="C133" s="25"/>
      <c r="D133" s="24"/>
      <c r="E133" s="85" t="s">
        <v>744</v>
      </c>
      <c r="F133" s="83"/>
      <c r="G133" s="83"/>
      <c r="H133" s="83"/>
      <c r="I133" s="471"/>
    </row>
    <row r="134" spans="1:9" customFormat="1" ht="23.4">
      <c r="A134" s="472">
        <v>23050102</v>
      </c>
      <c r="B134" s="84"/>
      <c r="C134" s="84"/>
      <c r="D134" s="84"/>
      <c r="E134" s="85" t="s">
        <v>745</v>
      </c>
      <c r="F134" s="83"/>
      <c r="G134" s="83"/>
      <c r="H134" s="83"/>
      <c r="I134" s="471"/>
    </row>
    <row r="135" spans="1:9" customFormat="1" ht="23.4">
      <c r="A135" s="472">
        <v>23050103</v>
      </c>
      <c r="B135" s="84"/>
      <c r="C135" s="84"/>
      <c r="D135" s="84"/>
      <c r="E135" s="85" t="s">
        <v>746</v>
      </c>
      <c r="F135" s="83"/>
      <c r="G135" s="83"/>
      <c r="H135" s="83"/>
      <c r="I135" s="471"/>
    </row>
    <row r="136" spans="1:9" customFormat="1" ht="23.4">
      <c r="A136" s="472">
        <v>23050104</v>
      </c>
      <c r="B136" s="84"/>
      <c r="C136" s="84"/>
      <c r="D136" s="84"/>
      <c r="E136" s="85" t="s">
        <v>747</v>
      </c>
      <c r="F136" s="83"/>
      <c r="G136" s="83"/>
      <c r="H136" s="83"/>
      <c r="I136" s="471"/>
    </row>
    <row r="137" spans="1:9" customFormat="1" ht="23.4">
      <c r="A137" s="472">
        <v>23050107</v>
      </c>
      <c r="B137" s="84"/>
      <c r="C137" s="84"/>
      <c r="D137" s="84"/>
      <c r="E137" s="281" t="s">
        <v>748</v>
      </c>
      <c r="F137" s="83"/>
      <c r="G137" s="83"/>
      <c r="H137" s="83"/>
      <c r="I137" s="471"/>
    </row>
    <row r="138" spans="1:9" s="8" customFormat="1" ht="22.2">
      <c r="A138" s="466"/>
      <c r="B138" s="467"/>
      <c r="C138" s="467"/>
      <c r="D138" s="468"/>
      <c r="E138" s="216" t="s">
        <v>482</v>
      </c>
      <c r="F138" s="70">
        <f>SUM(F133:F137)</f>
        <v>0</v>
      </c>
      <c r="G138" s="70">
        <f>SUM(G133:G137)</f>
        <v>0</v>
      </c>
      <c r="H138" s="70"/>
      <c r="I138" s="469"/>
    </row>
    <row r="139" spans="1:9" customFormat="1" ht="23.4">
      <c r="A139" s="470">
        <v>40000000</v>
      </c>
      <c r="B139" s="81"/>
      <c r="C139" s="81"/>
      <c r="D139" s="81"/>
      <c r="E139" s="473" t="s">
        <v>759</v>
      </c>
      <c r="F139" s="83"/>
      <c r="G139" s="83"/>
      <c r="H139" s="83"/>
      <c r="I139" s="471"/>
    </row>
    <row r="140" spans="1:9" customFormat="1" ht="23.4">
      <c r="A140" s="474">
        <v>41000000</v>
      </c>
      <c r="B140" s="24" t="s">
        <v>643</v>
      </c>
      <c r="C140" s="25"/>
      <c r="D140" s="24" t="s">
        <v>787</v>
      </c>
      <c r="E140" s="87" t="s">
        <v>886</v>
      </c>
      <c r="F140" s="83">
        <v>46539000</v>
      </c>
      <c r="G140" s="83">
        <v>145000000</v>
      </c>
      <c r="H140" s="83">
        <v>108700000</v>
      </c>
      <c r="I140" s="471">
        <v>100000000</v>
      </c>
    </row>
    <row r="141" spans="1:9" customFormat="1" ht="23.4">
      <c r="A141" s="474">
        <v>41010000</v>
      </c>
      <c r="B141" s="86"/>
      <c r="C141" s="86"/>
      <c r="D141" s="86"/>
      <c r="E141" s="87" t="s">
        <v>760</v>
      </c>
      <c r="F141" s="83"/>
      <c r="G141" s="83"/>
      <c r="H141" s="83"/>
      <c r="I141" s="471"/>
    </row>
    <row r="142" spans="1:9" customFormat="1" ht="23.4">
      <c r="A142" s="474">
        <v>41010100</v>
      </c>
      <c r="B142" s="86"/>
      <c r="C142" s="86"/>
      <c r="D142" s="86"/>
      <c r="E142" s="87" t="s">
        <v>761</v>
      </c>
      <c r="F142" s="83"/>
      <c r="G142" s="83"/>
      <c r="H142" s="83"/>
      <c r="I142" s="471"/>
    </row>
    <row r="143" spans="1:9" ht="23.4">
      <c r="A143" s="474">
        <v>41010101</v>
      </c>
      <c r="B143" s="86"/>
      <c r="C143" s="86"/>
      <c r="D143" s="86"/>
      <c r="E143" s="87" t="s">
        <v>761</v>
      </c>
      <c r="F143" s="83"/>
      <c r="G143" s="83"/>
      <c r="H143" s="83"/>
      <c r="I143" s="471"/>
    </row>
    <row r="144" spans="1:9" ht="23.4">
      <c r="A144" s="475">
        <v>4103</v>
      </c>
      <c r="B144" s="88"/>
      <c r="C144" s="88"/>
      <c r="D144" s="88"/>
      <c r="E144" s="89" t="s">
        <v>762</v>
      </c>
      <c r="F144" s="83"/>
      <c r="G144" s="83"/>
      <c r="H144" s="83"/>
      <c r="I144" s="471"/>
    </row>
    <row r="145" spans="1:9" ht="23.4">
      <c r="A145" s="475">
        <v>410301</v>
      </c>
      <c r="B145" s="88"/>
      <c r="C145" s="88"/>
      <c r="D145" s="88"/>
      <c r="E145" s="89" t="s">
        <v>763</v>
      </c>
      <c r="F145" s="83"/>
      <c r="G145" s="83"/>
      <c r="H145" s="83"/>
      <c r="I145" s="471"/>
    </row>
    <row r="146" spans="1:9" ht="23.4">
      <c r="A146" s="476">
        <v>41030101</v>
      </c>
      <c r="B146" s="90"/>
      <c r="C146" s="90"/>
      <c r="D146" s="90"/>
      <c r="E146" s="91" t="s">
        <v>764</v>
      </c>
      <c r="F146" s="83"/>
      <c r="G146" s="83"/>
      <c r="H146" s="83"/>
      <c r="I146" s="471"/>
    </row>
    <row r="147" spans="1:9" ht="23.4">
      <c r="A147" s="476">
        <v>41030102</v>
      </c>
      <c r="B147" s="90"/>
      <c r="C147" s="90"/>
      <c r="D147" s="90"/>
      <c r="E147" s="91" t="s">
        <v>765</v>
      </c>
      <c r="F147" s="83"/>
      <c r="G147" s="83"/>
      <c r="H147" s="83"/>
      <c r="I147" s="471"/>
    </row>
    <row r="148" spans="1:9" ht="23.4">
      <c r="A148" s="476">
        <v>41030103</v>
      </c>
      <c r="B148" s="90"/>
      <c r="C148" s="90"/>
      <c r="D148" s="90"/>
      <c r="E148" s="91" t="s">
        <v>766</v>
      </c>
      <c r="F148" s="83"/>
      <c r="G148" s="83"/>
      <c r="H148" s="83"/>
      <c r="I148" s="471"/>
    </row>
    <row r="149" spans="1:9" ht="23.4">
      <c r="A149" s="475">
        <v>410302</v>
      </c>
      <c r="B149" s="88"/>
      <c r="C149" s="88"/>
      <c r="D149" s="88"/>
      <c r="E149" s="89" t="s">
        <v>767</v>
      </c>
      <c r="F149" s="83"/>
      <c r="G149" s="83"/>
      <c r="H149" s="83"/>
      <c r="I149" s="471"/>
    </row>
    <row r="150" spans="1:9" ht="23.4">
      <c r="A150" s="476">
        <v>41030201</v>
      </c>
      <c r="B150" s="90"/>
      <c r="C150" s="90"/>
      <c r="D150" s="90"/>
      <c r="E150" s="91" t="s">
        <v>768</v>
      </c>
      <c r="F150" s="83"/>
      <c r="G150" s="83"/>
      <c r="H150" s="83"/>
      <c r="I150" s="471"/>
    </row>
    <row r="151" spans="1:9" ht="23.4">
      <c r="A151" s="476">
        <v>41030202</v>
      </c>
      <c r="B151" s="90"/>
      <c r="C151" s="90"/>
      <c r="D151" s="90"/>
      <c r="E151" s="91" t="s">
        <v>769</v>
      </c>
      <c r="F151" s="83"/>
      <c r="G151" s="83"/>
      <c r="H151" s="83"/>
      <c r="I151" s="471"/>
    </row>
    <row r="152" spans="1:9" ht="23.4">
      <c r="A152" s="476">
        <v>41030203</v>
      </c>
      <c r="B152" s="90"/>
      <c r="C152" s="90"/>
      <c r="D152" s="90"/>
      <c r="E152" s="91" t="s">
        <v>770</v>
      </c>
      <c r="F152" s="83"/>
      <c r="G152" s="83"/>
      <c r="H152" s="83"/>
      <c r="I152" s="471"/>
    </row>
    <row r="153" spans="1:9" ht="23.4">
      <c r="A153" s="476">
        <v>41030204</v>
      </c>
      <c r="B153" s="90"/>
      <c r="C153" s="90"/>
      <c r="D153" s="90"/>
      <c r="E153" s="91" t="s">
        <v>771</v>
      </c>
      <c r="F153" s="83"/>
      <c r="G153" s="83"/>
      <c r="H153" s="83"/>
      <c r="I153" s="471"/>
    </row>
    <row r="154" spans="1:9" ht="23.4">
      <c r="A154" s="476">
        <v>41030205</v>
      </c>
      <c r="B154" s="90"/>
      <c r="C154" s="90"/>
      <c r="D154" s="90"/>
      <c r="E154" s="91" t="s">
        <v>772</v>
      </c>
      <c r="F154" s="83"/>
      <c r="G154" s="83"/>
      <c r="H154" s="83"/>
      <c r="I154" s="471"/>
    </row>
    <row r="155" spans="1:9" ht="23.4">
      <c r="A155" s="476">
        <v>41030206</v>
      </c>
      <c r="B155" s="90"/>
      <c r="C155" s="90"/>
      <c r="D155" s="90"/>
      <c r="E155" s="91" t="s">
        <v>773</v>
      </c>
      <c r="F155" s="83"/>
      <c r="G155" s="83"/>
      <c r="H155" s="83"/>
      <c r="I155" s="471"/>
    </row>
    <row r="156" spans="1:9" ht="23.4">
      <c r="A156" s="476">
        <v>41030207</v>
      </c>
      <c r="B156" s="90"/>
      <c r="C156" s="90"/>
      <c r="D156" s="90"/>
      <c r="E156" s="91" t="s">
        <v>774</v>
      </c>
      <c r="F156" s="83"/>
      <c r="G156" s="83"/>
      <c r="H156" s="83"/>
      <c r="I156" s="471"/>
    </row>
    <row r="157" spans="1:9" ht="23.4">
      <c r="A157" s="476">
        <v>41030208</v>
      </c>
      <c r="B157" s="90"/>
      <c r="C157" s="90"/>
      <c r="D157" s="90"/>
      <c r="E157" s="91" t="s">
        <v>775</v>
      </c>
      <c r="F157" s="83"/>
      <c r="G157" s="83"/>
      <c r="H157" s="83"/>
      <c r="I157" s="471"/>
    </row>
    <row r="158" spans="1:9" ht="23.4">
      <c r="A158" s="476">
        <v>41030209</v>
      </c>
      <c r="B158" s="90"/>
      <c r="C158" s="90"/>
      <c r="D158" s="90"/>
      <c r="E158" s="91" t="s">
        <v>776</v>
      </c>
      <c r="F158" s="83"/>
      <c r="G158" s="83"/>
      <c r="H158" s="83"/>
      <c r="I158" s="471"/>
    </row>
    <row r="159" spans="1:9" ht="164.4" thickBot="1">
      <c r="A159" s="477">
        <v>41030210</v>
      </c>
      <c r="B159" s="478"/>
      <c r="C159" s="478"/>
      <c r="D159" s="479"/>
      <c r="E159" s="480" t="s">
        <v>962</v>
      </c>
      <c r="F159" s="481">
        <v>22858409.09</v>
      </c>
      <c r="G159" s="481">
        <v>80000000</v>
      </c>
      <c r="H159" s="481">
        <v>72700000</v>
      </c>
      <c r="I159" s="482">
        <v>150000000</v>
      </c>
    </row>
    <row r="160" spans="1:9" s="18" customFormat="1" ht="24" thickBot="1">
      <c r="A160" s="92"/>
      <c r="B160" s="92"/>
      <c r="C160" s="93"/>
      <c r="D160" s="93"/>
      <c r="E160" s="94" t="s">
        <v>482</v>
      </c>
      <c r="F160" s="95">
        <f>SUM(F140:F159)</f>
        <v>69397409.090000004</v>
      </c>
      <c r="G160" s="95">
        <f>SUM(G140:G159)</f>
        <v>225000000</v>
      </c>
      <c r="H160" s="95">
        <f>SUM(H139:H159)</f>
        <v>181400000</v>
      </c>
      <c r="I160" s="95">
        <v>250000000</v>
      </c>
    </row>
    <row r="161" spans="1:9" s="19" customFormat="1" ht="24" thickBot="1">
      <c r="A161" s="96"/>
      <c r="B161" s="96"/>
      <c r="C161" s="97"/>
      <c r="D161" s="97"/>
      <c r="E161" s="21" t="s">
        <v>292</v>
      </c>
      <c r="F161" s="98">
        <f>F55+F95+F119+F130+F138+F160</f>
        <v>367626219.83000004</v>
      </c>
      <c r="G161" s="98">
        <f>G55+G95+G119+G130+G138+G160</f>
        <v>4031336200.4699998</v>
      </c>
      <c r="H161" s="98">
        <v>3115322165</v>
      </c>
      <c r="I161" s="98">
        <v>4797966887</v>
      </c>
    </row>
  </sheetData>
  <mergeCells count="9">
    <mergeCell ref="A15:I15"/>
    <mergeCell ref="A16:I16"/>
    <mergeCell ref="A17:I17"/>
    <mergeCell ref="A14:I14"/>
    <mergeCell ref="A1:I1"/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&amp;C&amp;"Arial,Bold"&amp;16Page &amp;P of &amp;N&amp;R&amp;"Algerian,Regular"&amp;10MAKODA LOCAL GOVERNMENT KANO STATE</oddFooter>
  </headerFooter>
  <rowBreaks count="1" manualBreakCount="1">
    <brk id="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Revenue</vt:lpstr>
      <vt:lpstr>Recurrent</vt:lpstr>
      <vt:lpstr>CAPITAL</vt:lpstr>
      <vt:lpstr>CAPITAL!Print_Area</vt:lpstr>
      <vt:lpstr>Summary!Print_Area</vt:lpstr>
      <vt:lpstr>CAPITAL!Print_Titles</vt:lpstr>
      <vt:lpstr>Revenue!Print_Titles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2024-12-19T20:59:39Z</cp:lastPrinted>
  <dcterms:created xsi:type="dcterms:W3CDTF">2015-12-04T06:41:09Z</dcterms:created>
  <dcterms:modified xsi:type="dcterms:W3CDTF">2025-01-06T23:50:21Z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0edbe35bcdbc46f4acfee210510e8763</vt:lpwstr>
  </property>
</Properties>
</file>